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приложение 3" sheetId="1" r:id="rId1"/>
  </sheets>
  <definedNames>
    <definedName name="_xlnm._FilterDatabase" localSheetId="0" hidden="1">'приложение 3'!$A$7:$BP$93</definedName>
    <definedName name="_xlnm.Print_Titles" localSheetId="0">'приложение 3'!$5:$7</definedName>
    <definedName name="_xlnm.Print_Area" localSheetId="0">'приложение 3'!$A$1:$AQ$80</definedName>
  </definedNames>
  <calcPr calcId="144525"/>
</workbook>
</file>

<file path=xl/calcChain.xml><?xml version="1.0" encoding="utf-8"?>
<calcChain xmlns="http://schemas.openxmlformats.org/spreadsheetml/2006/main">
  <c r="AO103" i="1" l="1"/>
  <c r="AN103" i="1"/>
  <c r="AK103" i="1"/>
  <c r="AJ103" i="1"/>
  <c r="AG103" i="1"/>
  <c r="AF103" i="1"/>
  <c r="AC103" i="1"/>
  <c r="AB103" i="1"/>
  <c r="Y103" i="1"/>
  <c r="X103" i="1"/>
  <c r="U103" i="1"/>
  <c r="T103" i="1"/>
  <c r="Q103" i="1"/>
  <c r="P103" i="1"/>
  <c r="M103" i="1"/>
  <c r="L103" i="1"/>
  <c r="I103" i="1"/>
  <c r="H103" i="1"/>
  <c r="AO100" i="1"/>
  <c r="AN100" i="1"/>
  <c r="AK100" i="1"/>
  <c r="AJ100" i="1"/>
  <c r="AG100" i="1"/>
  <c r="AF100" i="1"/>
  <c r="AC100" i="1"/>
  <c r="AB100" i="1"/>
  <c r="Y100" i="1"/>
  <c r="X100" i="1"/>
  <c r="U100" i="1"/>
  <c r="T100" i="1"/>
  <c r="Q100" i="1"/>
  <c r="P100" i="1"/>
  <c r="N100" i="1"/>
  <c r="M100" i="1"/>
  <c r="L100" i="1"/>
  <c r="I100" i="1"/>
  <c r="H100" i="1"/>
  <c r="AO99" i="1"/>
  <c r="AN99" i="1"/>
  <c r="AK99" i="1"/>
  <c r="AJ99" i="1"/>
  <c r="AG99" i="1"/>
  <c r="AF99" i="1"/>
  <c r="AC99" i="1"/>
  <c r="AB99" i="1"/>
  <c r="Y99" i="1"/>
  <c r="X99" i="1"/>
  <c r="U99" i="1"/>
  <c r="T99" i="1"/>
  <c r="Q99" i="1"/>
  <c r="P99" i="1"/>
  <c r="M99" i="1"/>
  <c r="L99" i="1"/>
  <c r="I99" i="1"/>
  <c r="H99" i="1"/>
  <c r="AO98" i="1"/>
  <c r="AN98" i="1"/>
  <c r="AK98" i="1"/>
  <c r="AJ98" i="1"/>
  <c r="AG98" i="1"/>
  <c r="AF98" i="1"/>
  <c r="AC98" i="1"/>
  <c r="AB98" i="1"/>
  <c r="Y98" i="1"/>
  <c r="X98" i="1"/>
  <c r="U98" i="1"/>
  <c r="T98" i="1"/>
  <c r="Q98" i="1"/>
  <c r="P98" i="1"/>
  <c r="M98" i="1"/>
  <c r="L98" i="1"/>
  <c r="I98" i="1"/>
  <c r="H98" i="1"/>
  <c r="AO97" i="1"/>
  <c r="AN97" i="1"/>
  <c r="AK97" i="1"/>
  <c r="AJ97" i="1"/>
  <c r="AG97" i="1"/>
  <c r="AF97" i="1"/>
  <c r="AC97" i="1"/>
  <c r="AB97" i="1"/>
  <c r="Y97" i="1"/>
  <c r="X97" i="1"/>
  <c r="U97" i="1"/>
  <c r="T97" i="1"/>
  <c r="Q97" i="1"/>
  <c r="P97" i="1"/>
  <c r="M97" i="1"/>
  <c r="L97" i="1"/>
  <c r="I97" i="1"/>
  <c r="H97" i="1"/>
  <c r="I95" i="1"/>
  <c r="H95" i="1"/>
  <c r="G92" i="1"/>
  <c r="AO91" i="1"/>
  <c r="AN91" i="1"/>
  <c r="AK91" i="1"/>
  <c r="AJ91" i="1"/>
  <c r="AG91" i="1"/>
  <c r="AF91" i="1"/>
  <c r="AC91" i="1"/>
  <c r="AB91" i="1"/>
  <c r="Y91" i="1"/>
  <c r="X91" i="1"/>
  <c r="U91" i="1"/>
  <c r="T91" i="1"/>
  <c r="Q91" i="1"/>
  <c r="P91" i="1"/>
  <c r="M91" i="1"/>
  <c r="L91" i="1"/>
  <c r="G90" i="1"/>
  <c r="G89" i="1"/>
  <c r="G88" i="1"/>
  <c r="AQ86" i="1"/>
  <c r="AM86" i="1"/>
  <c r="AI86" i="1"/>
  <c r="AE86" i="1"/>
  <c r="AA86" i="1"/>
  <c r="W86" i="1"/>
  <c r="S86" i="1"/>
  <c r="O86" i="1"/>
  <c r="K86" i="1"/>
  <c r="G86" i="1"/>
  <c r="G85" i="1"/>
  <c r="AQ84" i="1"/>
  <c r="AM84" i="1"/>
  <c r="AI84" i="1"/>
  <c r="AE84" i="1"/>
  <c r="AA84" i="1"/>
  <c r="W84" i="1"/>
  <c r="S84" i="1"/>
  <c r="G84" i="1" s="1"/>
  <c r="O84" i="1"/>
  <c r="K84" i="1"/>
  <c r="G83" i="1"/>
  <c r="AO80" i="1"/>
  <c r="AN80" i="1"/>
  <c r="AK80" i="1"/>
  <c r="AJ80" i="1"/>
  <c r="AG80" i="1"/>
  <c r="AF80" i="1"/>
  <c r="AC80" i="1"/>
  <c r="AB80" i="1"/>
  <c r="Y80" i="1"/>
  <c r="X80" i="1"/>
  <c r="U80" i="1"/>
  <c r="T80" i="1"/>
  <c r="Q80" i="1"/>
  <c r="P80" i="1"/>
  <c r="M80" i="1"/>
  <c r="L80" i="1"/>
  <c r="I80" i="1"/>
  <c r="H80" i="1"/>
  <c r="AP79" i="1"/>
  <c r="AQ79" i="1" s="1"/>
  <c r="AL79" i="1"/>
  <c r="AM79" i="1" s="1"/>
  <c r="AH79" i="1"/>
  <c r="AI79" i="1" s="1"/>
  <c r="AD79" i="1"/>
  <c r="AE79" i="1" s="1"/>
  <c r="Z79" i="1"/>
  <c r="AA79" i="1" s="1"/>
  <c r="V79" i="1"/>
  <c r="W79" i="1" s="1"/>
  <c r="R79" i="1"/>
  <c r="S79" i="1" s="1"/>
  <c r="N79" i="1"/>
  <c r="O79" i="1" s="1"/>
  <c r="J79" i="1"/>
  <c r="K79" i="1" s="1"/>
  <c r="F79" i="1"/>
  <c r="E79" i="1"/>
  <c r="D79" i="1"/>
  <c r="AP78" i="1"/>
  <c r="AQ78" i="1" s="1"/>
  <c r="AL78" i="1"/>
  <c r="AM78" i="1" s="1"/>
  <c r="AH78" i="1"/>
  <c r="AI78" i="1" s="1"/>
  <c r="AD78" i="1"/>
  <c r="AE78" i="1" s="1"/>
  <c r="Z78" i="1"/>
  <c r="AA78" i="1" s="1"/>
  <c r="V78" i="1"/>
  <c r="W78" i="1" s="1"/>
  <c r="R78" i="1"/>
  <c r="S78" i="1" s="1"/>
  <c r="N78" i="1"/>
  <c r="O78" i="1" s="1"/>
  <c r="J78" i="1"/>
  <c r="K78" i="1" s="1"/>
  <c r="F78" i="1"/>
  <c r="D78" i="1" s="1"/>
  <c r="E78" i="1"/>
  <c r="AP77" i="1"/>
  <c r="AQ77" i="1" s="1"/>
  <c r="AL77" i="1"/>
  <c r="AM77" i="1" s="1"/>
  <c r="AH77" i="1"/>
  <c r="AI77" i="1" s="1"/>
  <c r="AD77" i="1"/>
  <c r="AE77" i="1" s="1"/>
  <c r="Z77" i="1"/>
  <c r="AA77" i="1" s="1"/>
  <c r="V77" i="1"/>
  <c r="W77" i="1" s="1"/>
  <c r="R77" i="1"/>
  <c r="S77" i="1" s="1"/>
  <c r="N77" i="1"/>
  <c r="O77" i="1" s="1"/>
  <c r="J77" i="1"/>
  <c r="K77" i="1" s="1"/>
  <c r="G77" i="1" s="1"/>
  <c r="F77" i="1"/>
  <c r="E77" i="1"/>
  <c r="D77" i="1"/>
  <c r="AP76" i="1"/>
  <c r="AQ76" i="1" s="1"/>
  <c r="AL76" i="1"/>
  <c r="AM76" i="1" s="1"/>
  <c r="AH76" i="1"/>
  <c r="AI76" i="1" s="1"/>
  <c r="AD76" i="1"/>
  <c r="AE76" i="1" s="1"/>
  <c r="Z76" i="1"/>
  <c r="AA76" i="1" s="1"/>
  <c r="V76" i="1"/>
  <c r="W76" i="1" s="1"/>
  <c r="R76" i="1"/>
  <c r="S76" i="1" s="1"/>
  <c r="O76" i="1"/>
  <c r="K76" i="1"/>
  <c r="G76" i="1" s="1"/>
  <c r="J76" i="1"/>
  <c r="F76" i="1"/>
  <c r="E76" i="1"/>
  <c r="D76" i="1" s="1"/>
  <c r="AQ75" i="1"/>
  <c r="AL75" i="1"/>
  <c r="AM75" i="1" s="1"/>
  <c r="AH75" i="1"/>
  <c r="AI75" i="1" s="1"/>
  <c r="G75" i="1" s="1"/>
  <c r="AD75" i="1"/>
  <c r="AE75" i="1" s="1"/>
  <c r="AA75" i="1"/>
  <c r="W75" i="1"/>
  <c r="V75" i="1"/>
  <c r="S75" i="1"/>
  <c r="R75" i="1"/>
  <c r="O75" i="1"/>
  <c r="N75" i="1"/>
  <c r="K75" i="1"/>
  <c r="J75" i="1"/>
  <c r="F75" i="1"/>
  <c r="E75" i="1"/>
  <c r="D75" i="1" s="1"/>
  <c r="AQ74" i="1"/>
  <c r="AP74" i="1"/>
  <c r="AM74" i="1"/>
  <c r="AL74" i="1"/>
  <c r="AI74" i="1"/>
  <c r="AH74" i="1"/>
  <c r="AE74" i="1"/>
  <c r="AD74" i="1"/>
  <c r="AA74" i="1"/>
  <c r="Z74" i="1"/>
  <c r="W74" i="1"/>
  <c r="V74" i="1"/>
  <c r="S74" i="1"/>
  <c r="R74" i="1"/>
  <c r="O74" i="1"/>
  <c r="N74" i="1"/>
  <c r="K74" i="1"/>
  <c r="G74" i="1" s="1"/>
  <c r="F74" i="1"/>
  <c r="D74" i="1" s="1"/>
  <c r="E74" i="1"/>
  <c r="AQ73" i="1"/>
  <c r="AP73" i="1"/>
  <c r="AL73" i="1"/>
  <c r="AM73" i="1" s="1"/>
  <c r="AH73" i="1"/>
  <c r="AI73" i="1" s="1"/>
  <c r="AD73" i="1"/>
  <c r="AE73" i="1" s="1"/>
  <c r="AA73" i="1"/>
  <c r="Z73" i="1"/>
  <c r="V73" i="1"/>
  <c r="W73" i="1" s="1"/>
  <c r="R73" i="1"/>
  <c r="S73" i="1" s="1"/>
  <c r="N73" i="1"/>
  <c r="O73" i="1" s="1"/>
  <c r="K73" i="1"/>
  <c r="G73" i="1" s="1"/>
  <c r="J73" i="1"/>
  <c r="F73" i="1"/>
  <c r="E73" i="1"/>
  <c r="D73" i="1"/>
  <c r="AP72" i="1"/>
  <c r="AQ72" i="1" s="1"/>
  <c r="AM72" i="1"/>
  <c r="AL72" i="1"/>
  <c r="AH72" i="1"/>
  <c r="AI72" i="1" s="1"/>
  <c r="AD72" i="1"/>
  <c r="AE72" i="1" s="1"/>
  <c r="G72" i="1" s="1"/>
  <c r="Z72" i="1"/>
  <c r="AA72" i="1" s="1"/>
  <c r="W72" i="1"/>
  <c r="V72" i="1"/>
  <c r="S72" i="1"/>
  <c r="R72" i="1"/>
  <c r="O72" i="1"/>
  <c r="N72" i="1"/>
  <c r="K72" i="1"/>
  <c r="J72" i="1"/>
  <c r="F72" i="1"/>
  <c r="E72" i="1"/>
  <c r="D72" i="1" s="1"/>
  <c r="AQ71" i="1"/>
  <c r="AP71" i="1"/>
  <c r="AM71" i="1"/>
  <c r="AL71" i="1"/>
  <c r="AI71" i="1"/>
  <c r="AH71" i="1"/>
  <c r="AE71" i="1"/>
  <c r="AD71" i="1"/>
  <c r="AA71" i="1"/>
  <c r="Z71" i="1"/>
  <c r="W71" i="1"/>
  <c r="V71" i="1"/>
  <c r="S71" i="1"/>
  <c r="R71" i="1"/>
  <c r="O71" i="1"/>
  <c r="N71" i="1"/>
  <c r="K71" i="1"/>
  <c r="G71" i="1" s="1"/>
  <c r="J71" i="1"/>
  <c r="F71" i="1"/>
  <c r="E71" i="1"/>
  <c r="D71" i="1" s="1"/>
  <c r="AQ70" i="1"/>
  <c r="AP70" i="1"/>
  <c r="AM70" i="1"/>
  <c r="AL70" i="1"/>
  <c r="AI70" i="1"/>
  <c r="AH70" i="1"/>
  <c r="AE70" i="1"/>
  <c r="G70" i="1" s="1"/>
  <c r="AD70" i="1"/>
  <c r="AA70" i="1"/>
  <c r="Z70" i="1"/>
  <c r="W70" i="1"/>
  <c r="V70" i="1"/>
  <c r="S70" i="1"/>
  <c r="R70" i="1"/>
  <c r="O70" i="1"/>
  <c r="N70" i="1"/>
  <c r="K70" i="1"/>
  <c r="J70" i="1"/>
  <c r="F70" i="1"/>
  <c r="E70" i="1"/>
  <c r="D70" i="1" s="1"/>
  <c r="AQ69" i="1"/>
  <c r="AP69" i="1"/>
  <c r="AM69" i="1"/>
  <c r="AL69" i="1"/>
  <c r="AI69" i="1"/>
  <c r="AH69" i="1"/>
  <c r="AE69" i="1"/>
  <c r="AD69" i="1"/>
  <c r="AA69" i="1"/>
  <c r="Z69" i="1"/>
  <c r="W69" i="1"/>
  <c r="V69" i="1"/>
  <c r="S69" i="1"/>
  <c r="R69" i="1"/>
  <c r="O69" i="1"/>
  <c r="N69" i="1"/>
  <c r="K69" i="1"/>
  <c r="G69" i="1" s="1"/>
  <c r="J69" i="1"/>
  <c r="F69" i="1"/>
  <c r="E69" i="1"/>
  <c r="D69" i="1" s="1"/>
  <c r="AQ68" i="1"/>
  <c r="AP68" i="1"/>
  <c r="AM68" i="1"/>
  <c r="AL68" i="1"/>
  <c r="AI68" i="1"/>
  <c r="AH68" i="1"/>
  <c r="AE68" i="1"/>
  <c r="AD68" i="1"/>
  <c r="AA68" i="1"/>
  <c r="Z68" i="1"/>
  <c r="W68" i="1"/>
  <c r="V68" i="1"/>
  <c r="S68" i="1"/>
  <c r="R68" i="1"/>
  <c r="O68" i="1"/>
  <c r="N68" i="1"/>
  <c r="K68" i="1"/>
  <c r="J68" i="1"/>
  <c r="G68" i="1"/>
  <c r="F68" i="1"/>
  <c r="E68" i="1"/>
  <c r="D68" i="1" s="1"/>
  <c r="AQ67" i="1"/>
  <c r="AP67" i="1"/>
  <c r="AM67" i="1"/>
  <c r="AL67" i="1"/>
  <c r="AI67" i="1"/>
  <c r="AH67" i="1"/>
  <c r="AE67" i="1"/>
  <c r="AD67" i="1"/>
  <c r="AA67" i="1"/>
  <c r="Z67" i="1"/>
  <c r="W67" i="1"/>
  <c r="V67" i="1"/>
  <c r="S67" i="1"/>
  <c r="R67" i="1"/>
  <c r="O67" i="1"/>
  <c r="N67" i="1"/>
  <c r="K67" i="1"/>
  <c r="G67" i="1" s="1"/>
  <c r="J67" i="1"/>
  <c r="F67" i="1"/>
  <c r="E67" i="1"/>
  <c r="D67" i="1" s="1"/>
  <c r="AQ66" i="1"/>
  <c r="AP66" i="1"/>
  <c r="AM66" i="1"/>
  <c r="AL66" i="1"/>
  <c r="AI66" i="1"/>
  <c r="AH66" i="1"/>
  <c r="AE66" i="1"/>
  <c r="AD66" i="1"/>
  <c r="AA66" i="1"/>
  <c r="Z66" i="1"/>
  <c r="W66" i="1"/>
  <c r="V66" i="1"/>
  <c r="S66" i="1"/>
  <c r="R66" i="1"/>
  <c r="O66" i="1"/>
  <c r="N66" i="1"/>
  <c r="K66" i="1"/>
  <c r="J66" i="1"/>
  <c r="G66" i="1"/>
  <c r="F66" i="1"/>
  <c r="E66" i="1"/>
  <c r="D66" i="1" s="1"/>
  <c r="AQ65" i="1"/>
  <c r="AP65" i="1"/>
  <c r="AM65" i="1"/>
  <c r="AL65" i="1"/>
  <c r="AI65" i="1"/>
  <c r="AH65" i="1"/>
  <c r="AE65" i="1"/>
  <c r="AD65" i="1"/>
  <c r="AA65" i="1"/>
  <c r="Z65" i="1"/>
  <c r="W65" i="1"/>
  <c r="V65" i="1"/>
  <c r="S65" i="1"/>
  <c r="R65" i="1"/>
  <c r="O65" i="1"/>
  <c r="N65" i="1"/>
  <c r="K65" i="1"/>
  <c r="G65" i="1" s="1"/>
  <c r="J65" i="1"/>
  <c r="F65" i="1"/>
  <c r="E65" i="1"/>
  <c r="D65" i="1" s="1"/>
  <c r="AQ64" i="1"/>
  <c r="AP64" i="1"/>
  <c r="AM64" i="1"/>
  <c r="AL64" i="1"/>
  <c r="AI64" i="1"/>
  <c r="AH64" i="1"/>
  <c r="AE64" i="1"/>
  <c r="AD64" i="1"/>
  <c r="AA64" i="1"/>
  <c r="Z64" i="1"/>
  <c r="W64" i="1"/>
  <c r="V64" i="1"/>
  <c r="S64" i="1"/>
  <c r="R64" i="1"/>
  <c r="O64" i="1"/>
  <c r="N64" i="1"/>
  <c r="K64" i="1"/>
  <c r="J64" i="1"/>
  <c r="G64" i="1"/>
  <c r="F64" i="1"/>
  <c r="E64" i="1"/>
  <c r="D64" i="1" s="1"/>
  <c r="AQ63" i="1"/>
  <c r="AP63" i="1"/>
  <c r="AM63" i="1"/>
  <c r="AL63" i="1"/>
  <c r="AI63" i="1"/>
  <c r="AH63" i="1"/>
  <c r="AE63" i="1"/>
  <c r="AD63" i="1"/>
  <c r="AA63" i="1"/>
  <c r="Z63" i="1"/>
  <c r="W63" i="1"/>
  <c r="V63" i="1"/>
  <c r="S63" i="1"/>
  <c r="R63" i="1"/>
  <c r="O63" i="1"/>
  <c r="N63" i="1"/>
  <c r="K63" i="1"/>
  <c r="G63" i="1" s="1"/>
  <c r="J63" i="1"/>
  <c r="F63" i="1"/>
  <c r="E63" i="1"/>
  <c r="D63" i="1" s="1"/>
  <c r="AQ62" i="1"/>
  <c r="AP62" i="1"/>
  <c r="AM62" i="1"/>
  <c r="AL62" i="1"/>
  <c r="AI62" i="1"/>
  <c r="AH62" i="1"/>
  <c r="AE62" i="1"/>
  <c r="AD62" i="1"/>
  <c r="AA62" i="1"/>
  <c r="Z62" i="1"/>
  <c r="W62" i="1"/>
  <c r="G62" i="1" s="1"/>
  <c r="V62" i="1"/>
  <c r="S62" i="1"/>
  <c r="R62" i="1"/>
  <c r="O62" i="1"/>
  <c r="N62" i="1"/>
  <c r="K62" i="1"/>
  <c r="J62" i="1"/>
  <c r="F62" i="1"/>
  <c r="E62" i="1"/>
  <c r="D62" i="1" s="1"/>
  <c r="AQ61" i="1"/>
  <c r="AP61" i="1"/>
  <c r="AM61" i="1"/>
  <c r="AL61" i="1"/>
  <c r="AI61" i="1"/>
  <c r="AH61" i="1"/>
  <c r="AE61" i="1"/>
  <c r="AD61" i="1"/>
  <c r="AA61" i="1"/>
  <c r="Z61" i="1"/>
  <c r="W61" i="1"/>
  <c r="V61" i="1"/>
  <c r="S61" i="1"/>
  <c r="R61" i="1"/>
  <c r="O61" i="1"/>
  <c r="N61" i="1"/>
  <c r="K61" i="1"/>
  <c r="G61" i="1" s="1"/>
  <c r="J61" i="1"/>
  <c r="F61" i="1"/>
  <c r="E61" i="1"/>
  <c r="D61" i="1" s="1"/>
  <c r="AQ60" i="1"/>
  <c r="AP60" i="1"/>
  <c r="AM60" i="1"/>
  <c r="AL60" i="1"/>
  <c r="AI60" i="1"/>
  <c r="AH60" i="1"/>
  <c r="AE60" i="1"/>
  <c r="AD60" i="1"/>
  <c r="AA60" i="1"/>
  <c r="Z60" i="1"/>
  <c r="W60" i="1"/>
  <c r="V60" i="1"/>
  <c r="S60" i="1"/>
  <c r="R60" i="1"/>
  <c r="O60" i="1"/>
  <c r="N60" i="1"/>
  <c r="K60" i="1"/>
  <c r="J60" i="1"/>
  <c r="G60" i="1"/>
  <c r="F60" i="1"/>
  <c r="E60" i="1"/>
  <c r="D60" i="1" s="1"/>
  <c r="AQ59" i="1"/>
  <c r="AP59" i="1"/>
  <c r="AM59" i="1"/>
  <c r="AL59" i="1"/>
  <c r="AI59" i="1"/>
  <c r="AH59" i="1"/>
  <c r="AE59" i="1"/>
  <c r="AD59" i="1"/>
  <c r="AA59" i="1"/>
  <c r="Z59" i="1"/>
  <c r="W59" i="1"/>
  <c r="V59" i="1"/>
  <c r="S59" i="1"/>
  <c r="R59" i="1"/>
  <c r="O59" i="1"/>
  <c r="N59" i="1"/>
  <c r="K59" i="1"/>
  <c r="G59" i="1" s="1"/>
  <c r="J59" i="1"/>
  <c r="F59" i="1"/>
  <c r="E59" i="1"/>
  <c r="D59" i="1" s="1"/>
  <c r="AQ58" i="1"/>
  <c r="AP58" i="1"/>
  <c r="AM58" i="1"/>
  <c r="AL58" i="1"/>
  <c r="AI58" i="1"/>
  <c r="AH58" i="1"/>
  <c r="AE58" i="1"/>
  <c r="AD58" i="1"/>
  <c r="AA58" i="1"/>
  <c r="Z58" i="1"/>
  <c r="W58" i="1"/>
  <c r="V58" i="1"/>
  <c r="S58" i="1"/>
  <c r="R58" i="1"/>
  <c r="O58" i="1"/>
  <c r="N58" i="1"/>
  <c r="K58" i="1"/>
  <c r="J58" i="1"/>
  <c r="G58" i="1"/>
  <c r="F58" i="1"/>
  <c r="E58" i="1"/>
  <c r="D58" i="1" s="1"/>
  <c r="AQ57" i="1"/>
  <c r="AP57" i="1"/>
  <c r="AM57" i="1"/>
  <c r="AL57" i="1"/>
  <c r="AI57" i="1"/>
  <c r="AH57" i="1"/>
  <c r="AE57" i="1"/>
  <c r="AD57" i="1"/>
  <c r="AA57" i="1"/>
  <c r="Z57" i="1"/>
  <c r="W57" i="1"/>
  <c r="V57" i="1"/>
  <c r="S57" i="1"/>
  <c r="R57" i="1"/>
  <c r="O57" i="1"/>
  <c r="J57" i="1"/>
  <c r="K57" i="1" s="1"/>
  <c r="G57" i="1" s="1"/>
  <c r="F57" i="1"/>
  <c r="E57" i="1"/>
  <c r="D57" i="1"/>
  <c r="AQ56" i="1"/>
  <c r="AP56" i="1"/>
  <c r="AL56" i="1"/>
  <c r="AM56" i="1" s="1"/>
  <c r="AI56" i="1"/>
  <c r="AH56" i="1"/>
  <c r="AD56" i="1"/>
  <c r="AE56" i="1" s="1"/>
  <c r="AA56" i="1"/>
  <c r="Z56" i="1"/>
  <c r="V56" i="1"/>
  <c r="W56" i="1" s="1"/>
  <c r="R56" i="1"/>
  <c r="S56" i="1" s="1"/>
  <c r="N56" i="1"/>
  <c r="O56" i="1" s="1"/>
  <c r="J56" i="1"/>
  <c r="K56" i="1" s="1"/>
  <c r="F56" i="1"/>
  <c r="E56" i="1"/>
  <c r="AP55" i="1"/>
  <c r="AQ55" i="1" s="1"/>
  <c r="AM55" i="1"/>
  <c r="AL55" i="1"/>
  <c r="AH55" i="1"/>
  <c r="AI55" i="1" s="1"/>
  <c r="AD55" i="1"/>
  <c r="AE55" i="1" s="1"/>
  <c r="Z55" i="1"/>
  <c r="AA55" i="1" s="1"/>
  <c r="V55" i="1"/>
  <c r="W55" i="1" s="1"/>
  <c r="R55" i="1"/>
  <c r="S55" i="1" s="1"/>
  <c r="N55" i="1"/>
  <c r="O55" i="1" s="1"/>
  <c r="J55" i="1"/>
  <c r="K55" i="1" s="1"/>
  <c r="F55" i="1"/>
  <c r="E55" i="1"/>
  <c r="D55" i="1"/>
  <c r="AP54" i="1"/>
  <c r="AQ54" i="1" s="1"/>
  <c r="AL54" i="1"/>
  <c r="AM54" i="1" s="1"/>
  <c r="AH54" i="1"/>
  <c r="AI54" i="1" s="1"/>
  <c r="AD54" i="1"/>
  <c r="AE54" i="1" s="1"/>
  <c r="Z54" i="1"/>
  <c r="AA54" i="1" s="1"/>
  <c r="V54" i="1"/>
  <c r="W54" i="1" s="1"/>
  <c r="R54" i="1"/>
  <c r="S54" i="1" s="1"/>
  <c r="N54" i="1"/>
  <c r="O54" i="1" s="1"/>
  <c r="J54" i="1"/>
  <c r="F54" i="1"/>
  <c r="D54" i="1" s="1"/>
  <c r="E54" i="1"/>
  <c r="AP53" i="1"/>
  <c r="AL53" i="1"/>
  <c r="AH53" i="1"/>
  <c r="AD53" i="1"/>
  <c r="Z53" i="1"/>
  <c r="V53" i="1"/>
  <c r="R53" i="1"/>
  <c r="N53" i="1"/>
  <c r="K53" i="1"/>
  <c r="F53" i="1"/>
  <c r="E53" i="1"/>
  <c r="D53" i="1" s="1"/>
  <c r="AQ52" i="1"/>
  <c r="AP52" i="1"/>
  <c r="AM52" i="1"/>
  <c r="AL52" i="1"/>
  <c r="AI52" i="1"/>
  <c r="AH52" i="1"/>
  <c r="AE52" i="1"/>
  <c r="AD52" i="1"/>
  <c r="AA52" i="1"/>
  <c r="Z52" i="1"/>
  <c r="W52" i="1"/>
  <c r="V52" i="1"/>
  <c r="S52" i="1"/>
  <c r="R52" i="1"/>
  <c r="O52" i="1"/>
  <c r="N52" i="1"/>
  <c r="K52" i="1"/>
  <c r="G52" i="1" s="1"/>
  <c r="J52" i="1"/>
  <c r="F52" i="1"/>
  <c r="E52" i="1"/>
  <c r="D52" i="1" s="1"/>
  <c r="AQ51" i="1"/>
  <c r="AP51" i="1"/>
  <c r="AM51" i="1"/>
  <c r="AL51" i="1"/>
  <c r="AI51" i="1"/>
  <c r="AH51" i="1"/>
  <c r="AE51" i="1"/>
  <c r="AD51" i="1"/>
  <c r="AA51" i="1"/>
  <c r="Z51" i="1"/>
  <c r="W51" i="1"/>
  <c r="V51" i="1"/>
  <c r="S51" i="1"/>
  <c r="R51" i="1"/>
  <c r="O51" i="1"/>
  <c r="G51" i="1" s="1"/>
  <c r="N51" i="1"/>
  <c r="K51" i="1"/>
  <c r="J51" i="1"/>
  <c r="F51" i="1"/>
  <c r="E51" i="1"/>
  <c r="D51" i="1" s="1"/>
  <c r="AQ50" i="1"/>
  <c r="AP50" i="1"/>
  <c r="AM50" i="1"/>
  <c r="AL50" i="1"/>
  <c r="AI50" i="1"/>
  <c r="AH50" i="1"/>
  <c r="AE50" i="1"/>
  <c r="AD50" i="1"/>
  <c r="AA50" i="1"/>
  <c r="Z50" i="1"/>
  <c r="W50" i="1"/>
  <c r="V50" i="1"/>
  <c r="S50" i="1"/>
  <c r="R50" i="1"/>
  <c r="O50" i="1"/>
  <c r="N50" i="1"/>
  <c r="K50" i="1"/>
  <c r="G50" i="1" s="1"/>
  <c r="J50" i="1"/>
  <c r="F50" i="1"/>
  <c r="E50" i="1"/>
  <c r="D50" i="1" s="1"/>
  <c r="AQ49" i="1"/>
  <c r="AP49" i="1"/>
  <c r="AM49" i="1"/>
  <c r="AL49" i="1"/>
  <c r="AI49" i="1"/>
  <c r="AH49" i="1"/>
  <c r="AE49" i="1"/>
  <c r="AD49" i="1"/>
  <c r="AA49" i="1"/>
  <c r="Z49" i="1"/>
  <c r="W49" i="1"/>
  <c r="V49" i="1"/>
  <c r="S49" i="1"/>
  <c r="R49" i="1"/>
  <c r="O49" i="1"/>
  <c r="N49" i="1"/>
  <c r="K49" i="1"/>
  <c r="J49" i="1"/>
  <c r="G49" i="1"/>
  <c r="F49" i="1"/>
  <c r="E49" i="1"/>
  <c r="D49" i="1" s="1"/>
  <c r="AQ48" i="1"/>
  <c r="AP48" i="1"/>
  <c r="AM48" i="1"/>
  <c r="AL48" i="1"/>
  <c r="AI48" i="1"/>
  <c r="AH48" i="1"/>
  <c r="AE48" i="1"/>
  <c r="AD48" i="1"/>
  <c r="AA48" i="1"/>
  <c r="Z48" i="1"/>
  <c r="W48" i="1"/>
  <c r="V48" i="1"/>
  <c r="S48" i="1"/>
  <c r="R48" i="1"/>
  <c r="O48" i="1"/>
  <c r="N48" i="1"/>
  <c r="K48" i="1"/>
  <c r="G48" i="1" s="1"/>
  <c r="J48" i="1"/>
  <c r="F48" i="1"/>
  <c r="E48" i="1"/>
  <c r="D48" i="1" s="1"/>
  <c r="AQ47" i="1"/>
  <c r="AP47" i="1"/>
  <c r="AM47" i="1"/>
  <c r="AL47" i="1"/>
  <c r="AI47" i="1"/>
  <c r="AH47" i="1"/>
  <c r="AE47" i="1"/>
  <c r="AD47" i="1"/>
  <c r="AA47" i="1"/>
  <c r="Z47" i="1"/>
  <c r="W47" i="1"/>
  <c r="V47" i="1"/>
  <c r="S47" i="1"/>
  <c r="R47" i="1"/>
  <c r="O47" i="1"/>
  <c r="N47" i="1"/>
  <c r="K47" i="1"/>
  <c r="J47" i="1"/>
  <c r="G47" i="1"/>
  <c r="F47" i="1"/>
  <c r="E47" i="1"/>
  <c r="D47" i="1" s="1"/>
  <c r="AQ46" i="1"/>
  <c r="AP46" i="1"/>
  <c r="AM46" i="1"/>
  <c r="AL46" i="1"/>
  <c r="AI46" i="1"/>
  <c r="AH46" i="1"/>
  <c r="AE46" i="1"/>
  <c r="AD46" i="1"/>
  <c r="AA46" i="1"/>
  <c r="Z46" i="1"/>
  <c r="W46" i="1"/>
  <c r="V46" i="1"/>
  <c r="S46" i="1"/>
  <c r="R46" i="1"/>
  <c r="O46" i="1"/>
  <c r="N46" i="1"/>
  <c r="K46" i="1"/>
  <c r="G46" i="1" s="1"/>
  <c r="J46" i="1"/>
  <c r="F46" i="1"/>
  <c r="E46" i="1"/>
  <c r="D46" i="1" s="1"/>
  <c r="AQ45" i="1"/>
  <c r="AP45" i="1"/>
  <c r="AM45" i="1"/>
  <c r="AL45" i="1"/>
  <c r="AI45" i="1"/>
  <c r="AH45" i="1"/>
  <c r="AE45" i="1"/>
  <c r="AD45" i="1"/>
  <c r="AA45" i="1"/>
  <c r="Z45" i="1"/>
  <c r="W45" i="1"/>
  <c r="V45" i="1"/>
  <c r="S45" i="1"/>
  <c r="R45" i="1"/>
  <c r="O45" i="1"/>
  <c r="N45" i="1"/>
  <c r="K45" i="1"/>
  <c r="J45" i="1"/>
  <c r="G45" i="1"/>
  <c r="F45" i="1"/>
  <c r="E45" i="1"/>
  <c r="D45" i="1" s="1"/>
  <c r="AQ44" i="1"/>
  <c r="AP44" i="1"/>
  <c r="AM44" i="1"/>
  <c r="AL44" i="1"/>
  <c r="AI44" i="1"/>
  <c r="AH44" i="1"/>
  <c r="AE44" i="1"/>
  <c r="AD44" i="1"/>
  <c r="AA44" i="1"/>
  <c r="Z44" i="1"/>
  <c r="W44" i="1"/>
  <c r="R44" i="1"/>
  <c r="S44" i="1" s="1"/>
  <c r="O44" i="1"/>
  <c r="K44" i="1"/>
  <c r="J44" i="1"/>
  <c r="G44" i="1"/>
  <c r="F44" i="1"/>
  <c r="E44" i="1"/>
  <c r="D44" i="1" s="1"/>
  <c r="AQ43" i="1"/>
  <c r="AP43" i="1"/>
  <c r="AM43" i="1"/>
  <c r="AL43" i="1"/>
  <c r="AI43" i="1"/>
  <c r="AH43" i="1"/>
  <c r="AE43" i="1"/>
  <c r="AD43" i="1"/>
  <c r="AA43" i="1"/>
  <c r="Z43" i="1"/>
  <c r="W43" i="1"/>
  <c r="V43" i="1"/>
  <c r="S43" i="1"/>
  <c r="R43" i="1"/>
  <c r="O43" i="1"/>
  <c r="N43" i="1"/>
  <c r="K43" i="1"/>
  <c r="G43" i="1" s="1"/>
  <c r="J43" i="1"/>
  <c r="F43" i="1"/>
  <c r="E43" i="1"/>
  <c r="D43" i="1" s="1"/>
  <c r="AQ42" i="1"/>
  <c r="AP42" i="1"/>
  <c r="AM42" i="1"/>
  <c r="AL42" i="1"/>
  <c r="AI42" i="1"/>
  <c r="AH42" i="1"/>
  <c r="AE42" i="1"/>
  <c r="AD42" i="1"/>
  <c r="AA42" i="1"/>
  <c r="Z42" i="1"/>
  <c r="W42" i="1"/>
  <c r="V42" i="1"/>
  <c r="S42" i="1"/>
  <c r="R42" i="1"/>
  <c r="O42" i="1"/>
  <c r="N42" i="1"/>
  <c r="K42" i="1"/>
  <c r="J42" i="1"/>
  <c r="G42" i="1"/>
  <c r="F42" i="1"/>
  <c r="E42" i="1"/>
  <c r="D42" i="1" s="1"/>
  <c r="AQ41" i="1"/>
  <c r="AP41" i="1"/>
  <c r="AM41" i="1"/>
  <c r="AL41" i="1"/>
  <c r="AI41" i="1"/>
  <c r="AH41" i="1"/>
  <c r="AE41" i="1"/>
  <c r="AD41" i="1"/>
  <c r="AA41" i="1"/>
  <c r="Z41" i="1"/>
  <c r="W41" i="1"/>
  <c r="V41" i="1"/>
  <c r="S41" i="1"/>
  <c r="R41" i="1"/>
  <c r="O41" i="1"/>
  <c r="N41" i="1"/>
  <c r="K41" i="1"/>
  <c r="G41" i="1" s="1"/>
  <c r="J41" i="1"/>
  <c r="F41" i="1"/>
  <c r="E41" i="1"/>
  <c r="D41" i="1" s="1"/>
  <c r="AQ40" i="1"/>
  <c r="AP40" i="1"/>
  <c r="AM40" i="1"/>
  <c r="AL40" i="1"/>
  <c r="AI40" i="1"/>
  <c r="AH40" i="1"/>
  <c r="AE40" i="1"/>
  <c r="AD40" i="1"/>
  <c r="AA40" i="1"/>
  <c r="Z40" i="1"/>
  <c r="W40" i="1"/>
  <c r="V40" i="1"/>
  <c r="S40" i="1"/>
  <c r="R40" i="1"/>
  <c r="O40" i="1"/>
  <c r="N40" i="1"/>
  <c r="K40" i="1"/>
  <c r="J40" i="1"/>
  <c r="G40" i="1"/>
  <c r="F40" i="1"/>
  <c r="E40" i="1"/>
  <c r="D40" i="1" s="1"/>
  <c r="AQ39" i="1"/>
  <c r="AP39" i="1"/>
  <c r="AM39" i="1"/>
  <c r="AL39" i="1"/>
  <c r="AI39" i="1"/>
  <c r="AH39" i="1"/>
  <c r="AE39" i="1"/>
  <c r="AD39" i="1"/>
  <c r="AA39" i="1"/>
  <c r="Z39" i="1"/>
  <c r="W39" i="1"/>
  <c r="V39" i="1"/>
  <c r="S39" i="1"/>
  <c r="R39" i="1"/>
  <c r="O39" i="1"/>
  <c r="N39" i="1"/>
  <c r="K39" i="1"/>
  <c r="G39" i="1" s="1"/>
  <c r="J39" i="1"/>
  <c r="F39" i="1"/>
  <c r="E39" i="1"/>
  <c r="D39" i="1" s="1"/>
  <c r="AQ38" i="1"/>
  <c r="AP38" i="1"/>
  <c r="AM38" i="1"/>
  <c r="AL38" i="1"/>
  <c r="AI38" i="1"/>
  <c r="AH38" i="1"/>
  <c r="AE38" i="1"/>
  <c r="AD38" i="1"/>
  <c r="AA38" i="1"/>
  <c r="Z38" i="1"/>
  <c r="W38" i="1"/>
  <c r="V38" i="1"/>
  <c r="S38" i="1"/>
  <c r="R38" i="1"/>
  <c r="O38" i="1"/>
  <c r="N38" i="1"/>
  <c r="K38" i="1"/>
  <c r="J38" i="1"/>
  <c r="G38" i="1"/>
  <c r="F38" i="1"/>
  <c r="E38" i="1"/>
  <c r="D38" i="1" s="1"/>
  <c r="AQ37" i="1"/>
  <c r="AP37" i="1"/>
  <c r="AM37" i="1"/>
  <c r="AL37" i="1"/>
  <c r="AI37" i="1"/>
  <c r="AH37" i="1"/>
  <c r="AE37" i="1"/>
  <c r="AD37" i="1"/>
  <c r="AA37" i="1"/>
  <c r="Z37" i="1"/>
  <c r="W37" i="1"/>
  <c r="V37" i="1"/>
  <c r="S37" i="1"/>
  <c r="R37" i="1"/>
  <c r="O37" i="1"/>
  <c r="N37" i="1"/>
  <c r="K37" i="1"/>
  <c r="G37" i="1" s="1"/>
  <c r="J37" i="1"/>
  <c r="F37" i="1"/>
  <c r="E37" i="1"/>
  <c r="D37" i="1" s="1"/>
  <c r="AQ36" i="1"/>
  <c r="AP36" i="1"/>
  <c r="AM36" i="1"/>
  <c r="AL36" i="1"/>
  <c r="AI36" i="1"/>
  <c r="AH36" i="1"/>
  <c r="AE36" i="1"/>
  <c r="AD36" i="1"/>
  <c r="AA36" i="1"/>
  <c r="Z36" i="1"/>
  <c r="W36" i="1"/>
  <c r="V36" i="1"/>
  <c r="S36" i="1"/>
  <c r="R36" i="1"/>
  <c r="O36" i="1"/>
  <c r="N36" i="1"/>
  <c r="K36" i="1"/>
  <c r="J36" i="1"/>
  <c r="G36" i="1"/>
  <c r="F36" i="1"/>
  <c r="E36" i="1"/>
  <c r="AP35" i="1"/>
  <c r="AQ35" i="1" s="1"/>
  <c r="AM35" i="1"/>
  <c r="AL35" i="1"/>
  <c r="AH35" i="1"/>
  <c r="AI35" i="1" s="1"/>
  <c r="AE35" i="1"/>
  <c r="AD35" i="1"/>
  <c r="Z35" i="1"/>
  <c r="AA35" i="1" s="1"/>
  <c r="W35" i="1"/>
  <c r="V35" i="1"/>
  <c r="R35" i="1"/>
  <c r="S35" i="1" s="1"/>
  <c r="O35" i="1"/>
  <c r="N35" i="1"/>
  <c r="J35" i="1"/>
  <c r="K35" i="1" s="1"/>
  <c r="G35" i="1" s="1"/>
  <c r="F35" i="1"/>
  <c r="E35" i="1"/>
  <c r="D35" i="1"/>
  <c r="AQ34" i="1"/>
  <c r="AP34" i="1"/>
  <c r="AL34" i="1"/>
  <c r="AM34" i="1" s="1"/>
  <c r="AI34" i="1"/>
  <c r="AH34" i="1"/>
  <c r="AD34" i="1"/>
  <c r="AE34" i="1" s="1"/>
  <c r="AA34" i="1"/>
  <c r="Z34" i="1"/>
  <c r="V34" i="1"/>
  <c r="W34" i="1" s="1"/>
  <c r="S34" i="1"/>
  <c r="R34" i="1"/>
  <c r="N34" i="1"/>
  <c r="O34" i="1" s="1"/>
  <c r="K34" i="1"/>
  <c r="J34" i="1"/>
  <c r="F34" i="1"/>
  <c r="E34" i="1"/>
  <c r="AP33" i="1"/>
  <c r="AQ33" i="1" s="1"/>
  <c r="AM33" i="1"/>
  <c r="AL33" i="1"/>
  <c r="AH33" i="1"/>
  <c r="AI33" i="1" s="1"/>
  <c r="AE33" i="1"/>
  <c r="AD33" i="1"/>
  <c r="Z33" i="1"/>
  <c r="AA33" i="1" s="1"/>
  <c r="W33" i="1"/>
  <c r="V33" i="1"/>
  <c r="R33" i="1"/>
  <c r="S33" i="1" s="1"/>
  <c r="O33" i="1"/>
  <c r="N33" i="1"/>
  <c r="J33" i="1"/>
  <c r="K33" i="1" s="1"/>
  <c r="G33" i="1" s="1"/>
  <c r="F33" i="1"/>
  <c r="E33" i="1"/>
  <c r="D33" i="1"/>
  <c r="AQ32" i="1"/>
  <c r="AP32" i="1"/>
  <c r="AL32" i="1"/>
  <c r="AM32" i="1" s="1"/>
  <c r="AI32" i="1"/>
  <c r="AH32" i="1"/>
  <c r="AD32" i="1"/>
  <c r="AE32" i="1" s="1"/>
  <c r="AA32" i="1"/>
  <c r="Z32" i="1"/>
  <c r="V32" i="1"/>
  <c r="W32" i="1" s="1"/>
  <c r="S32" i="1"/>
  <c r="R32" i="1"/>
  <c r="N32" i="1"/>
  <c r="O32" i="1" s="1"/>
  <c r="K32" i="1"/>
  <c r="J32" i="1"/>
  <c r="F32" i="1"/>
  <c r="E32" i="1"/>
  <c r="D32" i="1" s="1"/>
  <c r="AP31" i="1"/>
  <c r="AM31" i="1"/>
  <c r="AL31" i="1"/>
  <c r="AH31" i="1"/>
  <c r="AE31" i="1"/>
  <c r="AD31" i="1"/>
  <c r="Z31" i="1"/>
  <c r="W31" i="1"/>
  <c r="W98" i="1" s="1"/>
  <c r="V31" i="1"/>
  <c r="R31" i="1"/>
  <c r="N31" i="1"/>
  <c r="N98" i="1" s="1"/>
  <c r="K31" i="1"/>
  <c r="F31" i="1"/>
  <c r="F98" i="1" s="1"/>
  <c r="E31" i="1"/>
  <c r="AQ30" i="1"/>
  <c r="AP30" i="1"/>
  <c r="AM30" i="1"/>
  <c r="AL30" i="1"/>
  <c r="AI30" i="1"/>
  <c r="AH30" i="1"/>
  <c r="AE30" i="1"/>
  <c r="AD30" i="1"/>
  <c r="AA30" i="1"/>
  <c r="Z30" i="1"/>
  <c r="W30" i="1"/>
  <c r="V30" i="1"/>
  <c r="S30" i="1"/>
  <c r="R30" i="1"/>
  <c r="O30" i="1"/>
  <c r="N30" i="1"/>
  <c r="K30" i="1"/>
  <c r="G30" i="1" s="1"/>
  <c r="J30" i="1"/>
  <c r="F30" i="1"/>
  <c r="E30" i="1"/>
  <c r="D30" i="1" s="1"/>
  <c r="AQ29" i="1"/>
  <c r="AP29" i="1"/>
  <c r="AM29" i="1"/>
  <c r="AL29" i="1"/>
  <c r="AI29" i="1"/>
  <c r="AH29" i="1"/>
  <c r="AE29" i="1"/>
  <c r="AD29" i="1"/>
  <c r="AA29" i="1"/>
  <c r="Z29" i="1"/>
  <c r="W29" i="1"/>
  <c r="V29" i="1"/>
  <c r="S29" i="1"/>
  <c r="R29" i="1"/>
  <c r="O29" i="1"/>
  <c r="N29" i="1"/>
  <c r="K29" i="1"/>
  <c r="J29" i="1"/>
  <c r="G29" i="1"/>
  <c r="F29" i="1"/>
  <c r="E29" i="1"/>
  <c r="AQ28" i="1"/>
  <c r="AP28" i="1"/>
  <c r="AM28" i="1"/>
  <c r="AL28" i="1"/>
  <c r="AI28" i="1"/>
  <c r="AH28" i="1"/>
  <c r="AE28" i="1"/>
  <c r="AD28" i="1"/>
  <c r="AA28" i="1"/>
  <c r="Z28" i="1"/>
  <c r="W28" i="1"/>
  <c r="V28" i="1"/>
  <c r="S28" i="1"/>
  <c r="R28" i="1"/>
  <c r="O28" i="1"/>
  <c r="N28" i="1"/>
  <c r="K28" i="1"/>
  <c r="G28" i="1" s="1"/>
  <c r="J28" i="1"/>
  <c r="F28" i="1"/>
  <c r="E28" i="1"/>
  <c r="D28" i="1" s="1"/>
  <c r="AQ27" i="1"/>
  <c r="AP27" i="1"/>
  <c r="AM27" i="1"/>
  <c r="AL27" i="1"/>
  <c r="AI27" i="1"/>
  <c r="AH27" i="1"/>
  <c r="AE27" i="1"/>
  <c r="AD27" i="1"/>
  <c r="AA27" i="1"/>
  <c r="Z27" i="1"/>
  <c r="W27" i="1"/>
  <c r="V27" i="1"/>
  <c r="S27" i="1"/>
  <c r="R27" i="1"/>
  <c r="O27" i="1"/>
  <c r="N27" i="1"/>
  <c r="K27" i="1"/>
  <c r="J27" i="1"/>
  <c r="G27" i="1"/>
  <c r="F27" i="1"/>
  <c r="E27" i="1"/>
  <c r="AP26" i="1"/>
  <c r="AQ26" i="1" s="1"/>
  <c r="AM26" i="1"/>
  <c r="AL26" i="1"/>
  <c r="AH26" i="1"/>
  <c r="AI26" i="1" s="1"/>
  <c r="AE26" i="1"/>
  <c r="AD26" i="1"/>
  <c r="Z26" i="1"/>
  <c r="AA26" i="1" s="1"/>
  <c r="W26" i="1"/>
  <c r="V26" i="1"/>
  <c r="R26" i="1"/>
  <c r="S26" i="1" s="1"/>
  <c r="O26" i="1"/>
  <c r="N26" i="1"/>
  <c r="J26" i="1"/>
  <c r="K26" i="1" s="1"/>
  <c r="G26" i="1" s="1"/>
  <c r="F26" i="1"/>
  <c r="E26" i="1"/>
  <c r="D26" i="1"/>
  <c r="AQ25" i="1"/>
  <c r="AP25" i="1"/>
  <c r="AL25" i="1"/>
  <c r="AM25" i="1" s="1"/>
  <c r="AI25" i="1"/>
  <c r="AH25" i="1"/>
  <c r="AD25" i="1"/>
  <c r="AE25" i="1" s="1"/>
  <c r="AA25" i="1"/>
  <c r="Z25" i="1"/>
  <c r="V25" i="1"/>
  <c r="W25" i="1" s="1"/>
  <c r="S25" i="1"/>
  <c r="R25" i="1"/>
  <c r="N25" i="1"/>
  <c r="O25" i="1" s="1"/>
  <c r="K25" i="1"/>
  <c r="G25" i="1" s="1"/>
  <c r="J25" i="1"/>
  <c r="F25" i="1"/>
  <c r="E25" i="1"/>
  <c r="AQ24" i="1"/>
  <c r="AP24" i="1"/>
  <c r="AM24" i="1"/>
  <c r="AL24" i="1"/>
  <c r="AI24" i="1"/>
  <c r="AH24" i="1"/>
  <c r="AE24" i="1"/>
  <c r="AD24" i="1"/>
  <c r="AA24" i="1"/>
  <c r="Z24" i="1"/>
  <c r="W24" i="1"/>
  <c r="V24" i="1"/>
  <c r="R24" i="1"/>
  <c r="S24" i="1" s="1"/>
  <c r="O24" i="1"/>
  <c r="N24" i="1"/>
  <c r="J24" i="1"/>
  <c r="K24" i="1" s="1"/>
  <c r="F24" i="1"/>
  <c r="E24" i="1"/>
  <c r="D24" i="1" s="1"/>
  <c r="AQ23" i="1"/>
  <c r="AP23" i="1"/>
  <c r="AM23" i="1"/>
  <c r="AL23" i="1"/>
  <c r="AI23" i="1"/>
  <c r="AH23" i="1"/>
  <c r="AD23" i="1"/>
  <c r="AE23" i="1" s="1"/>
  <c r="AA23" i="1"/>
  <c r="Z23" i="1"/>
  <c r="V23" i="1"/>
  <c r="W23" i="1" s="1"/>
  <c r="S23" i="1"/>
  <c r="R23" i="1"/>
  <c r="N23" i="1"/>
  <c r="O23" i="1" s="1"/>
  <c r="K23" i="1"/>
  <c r="J23" i="1"/>
  <c r="F23" i="1"/>
  <c r="E23" i="1"/>
  <c r="D23" i="1" s="1"/>
  <c r="AQ22" i="1"/>
  <c r="AP22" i="1"/>
  <c r="AM22" i="1"/>
  <c r="AL22" i="1"/>
  <c r="AI22" i="1"/>
  <c r="AH22" i="1"/>
  <c r="AE22" i="1"/>
  <c r="AD22" i="1"/>
  <c r="AA22" i="1"/>
  <c r="Z22" i="1"/>
  <c r="W22" i="1"/>
  <c r="V22" i="1"/>
  <c r="S22" i="1"/>
  <c r="R22" i="1"/>
  <c r="O22" i="1"/>
  <c r="N22" i="1"/>
  <c r="K22" i="1"/>
  <c r="G22" i="1" s="1"/>
  <c r="J22" i="1"/>
  <c r="F22" i="1"/>
  <c r="E22" i="1"/>
  <c r="D22" i="1" s="1"/>
  <c r="AQ21" i="1"/>
  <c r="AP21" i="1"/>
  <c r="AM21" i="1"/>
  <c r="AL21" i="1"/>
  <c r="AI21" i="1"/>
  <c r="AH21" i="1"/>
  <c r="AE21" i="1"/>
  <c r="AD21" i="1"/>
  <c r="AA21" i="1"/>
  <c r="Z21" i="1"/>
  <c r="W21" i="1"/>
  <c r="V21" i="1"/>
  <c r="S21" i="1"/>
  <c r="R21" i="1"/>
  <c r="O21" i="1"/>
  <c r="N21" i="1"/>
  <c r="K21" i="1"/>
  <c r="J21" i="1"/>
  <c r="G21" i="1"/>
  <c r="F21" i="1"/>
  <c r="E21" i="1"/>
  <c r="AQ20" i="1"/>
  <c r="AP20" i="1"/>
  <c r="AM20" i="1"/>
  <c r="AL20" i="1"/>
  <c r="AI20" i="1"/>
  <c r="AH20" i="1"/>
  <c r="AE20" i="1"/>
  <c r="Z20" i="1"/>
  <c r="AA20" i="1" s="1"/>
  <c r="W20" i="1"/>
  <c r="S20" i="1"/>
  <c r="R20" i="1"/>
  <c r="N20" i="1"/>
  <c r="O20" i="1" s="1"/>
  <c r="K20" i="1"/>
  <c r="G20" i="1" s="1"/>
  <c r="J20" i="1"/>
  <c r="F20" i="1"/>
  <c r="E20" i="1"/>
  <c r="AP19" i="1"/>
  <c r="AQ19" i="1" s="1"/>
  <c r="AM19" i="1"/>
  <c r="AL19" i="1"/>
  <c r="AH19" i="1"/>
  <c r="AI19" i="1" s="1"/>
  <c r="AE19" i="1"/>
  <c r="AD19" i="1"/>
  <c r="Z19" i="1"/>
  <c r="AA19" i="1" s="1"/>
  <c r="W19" i="1"/>
  <c r="V19" i="1"/>
  <c r="R19" i="1"/>
  <c r="S19" i="1" s="1"/>
  <c r="O19" i="1"/>
  <c r="N19" i="1"/>
  <c r="J19" i="1"/>
  <c r="K19" i="1" s="1"/>
  <c r="F19" i="1"/>
  <c r="E19" i="1"/>
  <c r="D19" i="1"/>
  <c r="AQ18" i="1"/>
  <c r="AQ103" i="1" s="1"/>
  <c r="AP18" i="1"/>
  <c r="AL18" i="1"/>
  <c r="AL103" i="1" s="1"/>
  <c r="AI18" i="1"/>
  <c r="AI103" i="1" s="1"/>
  <c r="AH18" i="1"/>
  <c r="AD18" i="1"/>
  <c r="AD103" i="1" s="1"/>
  <c r="AA18" i="1"/>
  <c r="AA103" i="1" s="1"/>
  <c r="Z18" i="1"/>
  <c r="V18" i="1"/>
  <c r="S18" i="1"/>
  <c r="R18" i="1"/>
  <c r="N18" i="1"/>
  <c r="K18" i="1"/>
  <c r="J18" i="1"/>
  <c r="F18" i="1"/>
  <c r="E18" i="1"/>
  <c r="AQ17" i="1"/>
  <c r="AP17" i="1"/>
  <c r="AM17" i="1"/>
  <c r="AL17" i="1"/>
  <c r="AI17" i="1"/>
  <c r="AH17" i="1"/>
  <c r="AE17" i="1"/>
  <c r="AD17" i="1"/>
  <c r="AA17" i="1"/>
  <c r="Z17" i="1"/>
  <c r="W17" i="1"/>
  <c r="V17" i="1"/>
  <c r="S17" i="1"/>
  <c r="R17" i="1"/>
  <c r="O17" i="1"/>
  <c r="N17" i="1"/>
  <c r="K17" i="1"/>
  <c r="G17" i="1" s="1"/>
  <c r="J17" i="1"/>
  <c r="F17" i="1"/>
  <c r="E17" i="1"/>
  <c r="D17" i="1" s="1"/>
  <c r="AQ16" i="1"/>
  <c r="AP16" i="1"/>
  <c r="AM16" i="1"/>
  <c r="AL16" i="1"/>
  <c r="AI16" i="1"/>
  <c r="AH16" i="1"/>
  <c r="AE16" i="1"/>
  <c r="AD16" i="1"/>
  <c r="AA16" i="1"/>
  <c r="Z16" i="1"/>
  <c r="W16" i="1"/>
  <c r="V16" i="1"/>
  <c r="S16" i="1"/>
  <c r="R16" i="1"/>
  <c r="O16" i="1"/>
  <c r="N16" i="1"/>
  <c r="K16" i="1"/>
  <c r="J16" i="1"/>
  <c r="G16" i="1"/>
  <c r="F16" i="1"/>
  <c r="E16" i="1"/>
  <c r="D16" i="1" s="1"/>
  <c r="AQ15" i="1"/>
  <c r="AP15" i="1"/>
  <c r="AL15" i="1"/>
  <c r="AM15" i="1" s="1"/>
  <c r="AI15" i="1"/>
  <c r="AH15" i="1"/>
  <c r="AD15" i="1"/>
  <c r="AE15" i="1" s="1"/>
  <c r="AA15" i="1"/>
  <c r="Z15" i="1"/>
  <c r="V15" i="1"/>
  <c r="W15" i="1" s="1"/>
  <c r="S15" i="1"/>
  <c r="R15" i="1"/>
  <c r="N15" i="1"/>
  <c r="O15" i="1" s="1"/>
  <c r="K15" i="1"/>
  <c r="J15" i="1"/>
  <c r="F15" i="1"/>
  <c r="E15" i="1"/>
  <c r="D15" i="1" s="1"/>
  <c r="AP14" i="1"/>
  <c r="AQ14" i="1" s="1"/>
  <c r="AM14" i="1"/>
  <c r="AL14" i="1"/>
  <c r="AH14" i="1"/>
  <c r="AI14" i="1" s="1"/>
  <c r="AE14" i="1"/>
  <c r="AD14" i="1"/>
  <c r="Z14" i="1"/>
  <c r="AA14" i="1" s="1"/>
  <c r="W14" i="1"/>
  <c r="V14" i="1"/>
  <c r="R14" i="1"/>
  <c r="S14" i="1" s="1"/>
  <c r="O14" i="1"/>
  <c r="N14" i="1"/>
  <c r="J14" i="1"/>
  <c r="K14" i="1" s="1"/>
  <c r="F14" i="1"/>
  <c r="D14" i="1" s="1"/>
  <c r="E14" i="1"/>
  <c r="AQ13" i="1"/>
  <c r="AP13" i="1"/>
  <c r="AL13" i="1"/>
  <c r="AM13" i="1" s="1"/>
  <c r="AI13" i="1"/>
  <c r="AH13" i="1"/>
  <c r="AD13" i="1"/>
  <c r="AE13" i="1" s="1"/>
  <c r="AA13" i="1"/>
  <c r="Z13" i="1"/>
  <c r="V13" i="1"/>
  <c r="W13" i="1" s="1"/>
  <c r="S13" i="1"/>
  <c r="R13" i="1"/>
  <c r="N13" i="1"/>
  <c r="O13" i="1" s="1"/>
  <c r="K13" i="1"/>
  <c r="G13" i="1" s="1"/>
  <c r="J13" i="1"/>
  <c r="F13" i="1"/>
  <c r="E13" i="1"/>
  <c r="D13" i="1" s="1"/>
  <c r="AP12" i="1"/>
  <c r="AQ12" i="1" s="1"/>
  <c r="AM12" i="1"/>
  <c r="AL12" i="1"/>
  <c r="AH12" i="1"/>
  <c r="AI12" i="1" s="1"/>
  <c r="AE12" i="1"/>
  <c r="AD12" i="1"/>
  <c r="Z12" i="1"/>
  <c r="AA12" i="1" s="1"/>
  <c r="W12" i="1"/>
  <c r="V12" i="1"/>
  <c r="R12" i="1"/>
  <c r="S12" i="1" s="1"/>
  <c r="O12" i="1"/>
  <c r="N12" i="1"/>
  <c r="J12" i="1"/>
  <c r="K12" i="1" s="1"/>
  <c r="G12" i="1" s="1"/>
  <c r="F12" i="1"/>
  <c r="D12" i="1" s="1"/>
  <c r="E12" i="1"/>
  <c r="AQ11" i="1"/>
  <c r="AP11" i="1"/>
  <c r="AL11" i="1"/>
  <c r="AM11" i="1" s="1"/>
  <c r="AI11" i="1"/>
  <c r="AH11" i="1"/>
  <c r="AD11" i="1"/>
  <c r="AE11" i="1" s="1"/>
  <c r="AA11" i="1"/>
  <c r="Z11" i="1"/>
  <c r="V11" i="1"/>
  <c r="W11" i="1" s="1"/>
  <c r="S11" i="1"/>
  <c r="R11" i="1"/>
  <c r="N11" i="1"/>
  <c r="O11" i="1" s="1"/>
  <c r="K11" i="1"/>
  <c r="J11" i="1"/>
  <c r="F11" i="1"/>
  <c r="E11" i="1"/>
  <c r="D11" i="1" s="1"/>
  <c r="AP10" i="1"/>
  <c r="AM10" i="1"/>
  <c r="AL10" i="1"/>
  <c r="AH10" i="1"/>
  <c r="AE10" i="1"/>
  <c r="AD10" i="1"/>
  <c r="Z10" i="1"/>
  <c r="W10" i="1"/>
  <c r="V10" i="1"/>
  <c r="R10" i="1"/>
  <c r="O10" i="1"/>
  <c r="N10" i="1"/>
  <c r="J10" i="1"/>
  <c r="F10" i="1"/>
  <c r="D10" i="1" s="1"/>
  <c r="E10" i="1"/>
  <c r="AQ9" i="1"/>
  <c r="AP9" i="1"/>
  <c r="AL9" i="1"/>
  <c r="AI9" i="1"/>
  <c r="AH9" i="1"/>
  <c r="AD9" i="1"/>
  <c r="AA9" i="1"/>
  <c r="Z9" i="1"/>
  <c r="V9" i="1"/>
  <c r="S9" i="1"/>
  <c r="R9" i="1"/>
  <c r="O9" i="1"/>
  <c r="J9" i="1"/>
  <c r="F9" i="1"/>
  <c r="E9" i="1"/>
  <c r="D9" i="1"/>
  <c r="G11" i="1" l="1"/>
  <c r="G23" i="1"/>
  <c r="G24" i="1"/>
  <c r="G14" i="1"/>
  <c r="G15" i="1"/>
  <c r="G19" i="1"/>
  <c r="S100" i="1"/>
  <c r="AQ100" i="1"/>
  <c r="S103" i="1"/>
  <c r="AH98" i="1"/>
  <c r="AI31" i="1"/>
  <c r="AI98" i="1" s="1"/>
  <c r="G34" i="1"/>
  <c r="AH99" i="1"/>
  <c r="AI53" i="1"/>
  <c r="AI99" i="1" s="1"/>
  <c r="V80" i="1"/>
  <c r="V100" i="1"/>
  <c r="AL80" i="1"/>
  <c r="AL100" i="1"/>
  <c r="R97" i="1"/>
  <c r="AH97" i="1"/>
  <c r="F103" i="1"/>
  <c r="N103" i="1"/>
  <c r="V103" i="1"/>
  <c r="D21" i="1"/>
  <c r="D29" i="1"/>
  <c r="O31" i="1"/>
  <c r="Z98" i="1"/>
  <c r="AA31" i="1"/>
  <c r="AA98" i="1" s="1"/>
  <c r="D34" i="1"/>
  <c r="G55" i="1"/>
  <c r="G56" i="1"/>
  <c r="J80" i="1"/>
  <c r="J100" i="1"/>
  <c r="AI100" i="1"/>
  <c r="K103" i="1"/>
  <c r="E98" i="1"/>
  <c r="D31" i="1"/>
  <c r="D98" i="1" s="1"/>
  <c r="R99" i="1"/>
  <c r="S53" i="1"/>
  <c r="S99" i="1" s="1"/>
  <c r="E80" i="1"/>
  <c r="E100" i="1"/>
  <c r="K9" i="1"/>
  <c r="AD80" i="1"/>
  <c r="AD100" i="1"/>
  <c r="J97" i="1"/>
  <c r="Z97" i="1"/>
  <c r="AP97" i="1"/>
  <c r="F80" i="1"/>
  <c r="F100" i="1"/>
  <c r="O100" i="1"/>
  <c r="O80" i="1"/>
  <c r="O82" i="1" s="1"/>
  <c r="W9" i="1"/>
  <c r="AE9" i="1"/>
  <c r="AM9" i="1"/>
  <c r="E97" i="1"/>
  <c r="K10" i="1"/>
  <c r="S10" i="1"/>
  <c r="S97" i="1" s="1"/>
  <c r="AA10" i="1"/>
  <c r="AA97" i="1" s="1"/>
  <c r="AI10" i="1"/>
  <c r="AI97" i="1" s="1"/>
  <c r="AQ10" i="1"/>
  <c r="AQ97" i="1" s="1"/>
  <c r="O18" i="1"/>
  <c r="O103" i="1" s="1"/>
  <c r="W18" i="1"/>
  <c r="W103" i="1" s="1"/>
  <c r="AE18" i="1"/>
  <c r="AE103" i="1" s="1"/>
  <c r="AM18" i="1"/>
  <c r="AM103" i="1" s="1"/>
  <c r="D27" i="1"/>
  <c r="R98" i="1"/>
  <c r="S31" i="1"/>
  <c r="S98" i="1" s="1"/>
  <c r="AD98" i="1"/>
  <c r="AM98" i="1"/>
  <c r="Z99" i="1"/>
  <c r="AA53" i="1"/>
  <c r="AA99" i="1" s="1"/>
  <c r="AP99" i="1"/>
  <c r="AQ53" i="1"/>
  <c r="AQ99" i="1" s="1"/>
  <c r="D100" i="1"/>
  <c r="AA100" i="1"/>
  <c r="O97" i="1"/>
  <c r="E103" i="1"/>
  <c r="D18" i="1"/>
  <c r="R80" i="1"/>
  <c r="R100" i="1"/>
  <c r="Z80" i="1"/>
  <c r="Z100" i="1"/>
  <c r="AH80" i="1"/>
  <c r="AH100" i="1"/>
  <c r="AP80" i="1"/>
  <c r="AP100" i="1"/>
  <c r="F97" i="1"/>
  <c r="N80" i="1"/>
  <c r="N97" i="1"/>
  <c r="V97" i="1"/>
  <c r="AD97" i="1"/>
  <c r="AL97" i="1"/>
  <c r="D20" i="1"/>
  <c r="D97" i="1" s="1"/>
  <c r="D25" i="1"/>
  <c r="V98" i="1"/>
  <c r="AE98" i="1"/>
  <c r="AP98" i="1"/>
  <c r="AQ31" i="1"/>
  <c r="AQ98" i="1" s="1"/>
  <c r="G32" i="1"/>
  <c r="D56" i="1"/>
  <c r="D99" i="1" s="1"/>
  <c r="J103" i="1"/>
  <c r="R103" i="1"/>
  <c r="Z103" i="1"/>
  <c r="AH103" i="1"/>
  <c r="AP103" i="1"/>
  <c r="K98" i="1"/>
  <c r="K99" i="1"/>
  <c r="Q95" i="1"/>
  <c r="AL98" i="1"/>
  <c r="J98" i="1"/>
  <c r="E99" i="1"/>
  <c r="N99" i="1"/>
  <c r="V99" i="1"/>
  <c r="AD99" i="1"/>
  <c r="AL99" i="1"/>
  <c r="J99" i="1"/>
  <c r="AJ95" i="1"/>
  <c r="F99" i="1"/>
  <c r="O53" i="1"/>
  <c r="W53" i="1"/>
  <c r="W99" i="1" s="1"/>
  <c r="AE53" i="1"/>
  <c r="AE99" i="1" s="1"/>
  <c r="AM53" i="1"/>
  <c r="AM99" i="1" s="1"/>
  <c r="K54" i="1"/>
  <c r="G54" i="1" s="1"/>
  <c r="G78" i="1"/>
  <c r="G79" i="1"/>
  <c r="L93" i="1"/>
  <c r="L95" i="1" s="1"/>
  <c r="Q93" i="1"/>
  <c r="AB93" i="1"/>
  <c r="AB95" i="1" s="1"/>
  <c r="AG93" i="1"/>
  <c r="AG95" i="1" s="1"/>
  <c r="M93" i="1"/>
  <c r="M95" i="1" s="1"/>
  <c r="X93" i="1"/>
  <c r="X95" i="1" s="1"/>
  <c r="AC93" i="1"/>
  <c r="AC95" i="1" s="1"/>
  <c r="AN93" i="1"/>
  <c r="AN95" i="1" s="1"/>
  <c r="T93" i="1"/>
  <c r="T95" i="1" s="1"/>
  <c r="Y93" i="1"/>
  <c r="Y95" i="1" s="1"/>
  <c r="AJ93" i="1"/>
  <c r="AO93" i="1"/>
  <c r="AO95" i="1" s="1"/>
  <c r="P93" i="1"/>
  <c r="P95" i="1" s="1"/>
  <c r="U93" i="1"/>
  <c r="U95" i="1" s="1"/>
  <c r="AF93" i="1"/>
  <c r="AF95" i="1" s="1"/>
  <c r="AK93" i="1"/>
  <c r="AK95" i="1" s="1"/>
  <c r="O99" i="1" l="1"/>
  <c r="G53" i="1"/>
  <c r="G99" i="1" s="1"/>
  <c r="AS98" i="1"/>
  <c r="D103" i="1"/>
  <c r="G18" i="1"/>
  <c r="G103" i="1" s="1"/>
  <c r="AE100" i="1"/>
  <c r="AE80" i="1"/>
  <c r="AE82" i="1" s="1"/>
  <c r="AS97" i="1"/>
  <c r="AS100" i="1"/>
  <c r="W97" i="1"/>
  <c r="D80" i="1"/>
  <c r="K97" i="1"/>
  <c r="G10" i="1"/>
  <c r="G97" i="1" s="1"/>
  <c r="W100" i="1"/>
  <c r="W80" i="1"/>
  <c r="W82" i="1" s="1"/>
  <c r="AE97" i="1"/>
  <c r="AQ80" i="1"/>
  <c r="AQ82" i="1" s="1"/>
  <c r="O87" i="1"/>
  <c r="O93" i="1" s="1"/>
  <c r="O95" i="1"/>
  <c r="O91" i="1"/>
  <c r="AI80" i="1"/>
  <c r="AI82" i="1" s="1"/>
  <c r="AS99" i="1"/>
  <c r="AA80" i="1"/>
  <c r="AA82" i="1" s="1"/>
  <c r="AM100" i="1"/>
  <c r="AM80" i="1"/>
  <c r="AM82" i="1" s="1"/>
  <c r="K100" i="1"/>
  <c r="K80" i="1"/>
  <c r="K82" i="1" s="1"/>
  <c r="G9" i="1"/>
  <c r="O98" i="1"/>
  <c r="G31" i="1"/>
  <c r="G98" i="1" s="1"/>
  <c r="AM97" i="1"/>
  <c r="S80" i="1"/>
  <c r="S82" i="1" s="1"/>
  <c r="AM91" i="1" l="1"/>
  <c r="AM87" i="1"/>
  <c r="AM93" i="1" s="1"/>
  <c r="AM95" i="1"/>
  <c r="AI91" i="1"/>
  <c r="AI87" i="1"/>
  <c r="AI93" i="1" s="1"/>
  <c r="AI95" i="1" s="1"/>
  <c r="AQ95" i="1"/>
  <c r="AQ87" i="1"/>
  <c r="AQ93" i="1" s="1"/>
  <c r="S91" i="1"/>
  <c r="S95" i="1" s="1"/>
  <c r="S87" i="1"/>
  <c r="S93" i="1" s="1"/>
  <c r="G100" i="1"/>
  <c r="G80" i="1"/>
  <c r="AA87" i="1"/>
  <c r="AA91" i="1"/>
  <c r="W87" i="1"/>
  <c r="W93" i="1" s="1"/>
  <c r="W95" i="1"/>
  <c r="AE87" i="1"/>
  <c r="AE91" i="1"/>
  <c r="K87" i="1"/>
  <c r="G82" i="1"/>
  <c r="G91" i="1" l="1"/>
  <c r="K93" i="1"/>
  <c r="G87" i="1"/>
  <c r="AE93" i="1"/>
  <c r="AE95" i="1" s="1"/>
  <c r="AA93" i="1"/>
  <c r="AA95" i="1" s="1"/>
  <c r="G93" i="1" l="1"/>
  <c r="G95" i="1" s="1"/>
  <c r="K95" i="1"/>
</calcChain>
</file>

<file path=xl/sharedStrings.xml><?xml version="1.0" encoding="utf-8"?>
<sst xmlns="http://schemas.openxmlformats.org/spreadsheetml/2006/main" count="150" uniqueCount="105">
  <si>
    <t>Приложение 3</t>
  </si>
  <si>
    <t>к приказу КОиН</t>
  </si>
  <si>
    <t>от ____________№________</t>
  </si>
  <si>
    <t>Распределение субвенции в части расходов для обеспечения государственных гарантий на получение образования и осуществления переданных органам местного самоуправления отдельных государственных полномочий в области образования</t>
  </si>
  <si>
    <t>N п/п</t>
  </si>
  <si>
    <t>Наименование норматива расходов</t>
  </si>
  <si>
    <t>Норматив расходов (рублей)</t>
  </si>
  <si>
    <t>свод</t>
  </si>
  <si>
    <t>школа 1</t>
  </si>
  <si>
    <t>школа 2</t>
  </si>
  <si>
    <t>школа 3</t>
  </si>
  <si>
    <t>школа 4</t>
  </si>
  <si>
    <t>школа 6</t>
  </si>
  <si>
    <t>школа 9</t>
  </si>
  <si>
    <t>школа 11</t>
  </si>
  <si>
    <t>школа 14</t>
  </si>
  <si>
    <t>гимназия</t>
  </si>
  <si>
    <t>Численность обучающихся, чел.</t>
  </si>
  <si>
    <t>Сумма норматива, тыс.руб.</t>
  </si>
  <si>
    <t xml:space="preserve">среднегодовая численность </t>
  </si>
  <si>
    <t>с января по август</t>
  </si>
  <si>
    <t>сентябрь-декабрь</t>
  </si>
  <si>
    <t>Образовательная программа дошкольного образования в общеобразовательных организациях</t>
  </si>
  <si>
    <t>Образовательная программа начального общего образования по очной форме обучения (с учетом сетевой формы реализации образовательных программ)</t>
  </si>
  <si>
    <t>Образовательная программа начального общего  образования по очной форме обучения (с учетом сетевой формы реализации образовательных программ) в общеобразовательных организациях с численностью обучающихся свыше 1 200 человек</t>
  </si>
  <si>
    <t>Адаптированная образовательная программа начального общего образования по очной форме обучения в условиях инклюзивного обучения  (с учетом сетевой формы реализации образовательных программ) не более 1 глухого обучающегося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</si>
  <si>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 (с учетом сетевой формы реализации образовательных программ) не более 2 глухих обучающихся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</si>
  <si>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 (с учетом сетевой формы реализации образовательных программ) не более 1 слабослышащего или позднооглохшего обучающегося 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</si>
  <si>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 (с учетом сетевой формы реализации образовательных программ) не более 2 слабослышащих или позднооглохших обучающихся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</si>
  <si>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не более 1 слепого обучающегося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</si>
  <si>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не более 2 слепых обучающихся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</si>
  <si>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не более 1 слабовидящего обучающегося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</si>
  <si>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не более 2 слабовидящих обучающихся в классе</t>
  </si>
  <si>
    <r>
      <t>Адаптированная образовательная программа начального общего образования по очной форме обучения</t>
    </r>
    <r>
      <rPr>
        <sz val="10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в условиях инклюзивного обучения (с учетом сетевой формы реализации образовательных программ) не более 5 обучающегося с тяжелыми нарушениями речи в классе</t>
    </r>
  </si>
  <si>
    <r>
      <t>Адаптированная образовательная программа начального общего образования по очной форме обучения</t>
    </r>
    <r>
      <rPr>
        <sz val="10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в условиях инклюзивного обучения (с учетом сетевой формы реализации образовательных программ) не более 1 обучающегося с нарушениями опорно-двигательного аппарата</t>
    </r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</si>
  <si>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не более 2 обучающихся с нарушениями опорно-двигательного аппарата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</si>
  <si>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не более 4 обучающегося с задержкой психического развития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</si>
  <si>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не более 1 обучающегося с расстройствами аутистического спектра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</si>
  <si>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не более 2 обучающихся  с расстройствами аутистического спектра в классе</t>
  </si>
  <si>
    <t xml:space="preserve">Адаптированная образовательная программа начального общего образования по очной форме обучения (с учетом сетевой формы реализации образовательных программ) при наполняемости в классе 5 обучающихся </t>
  </si>
  <si>
    <t xml:space="preserve">Адаптированная образовательная программа начального общего образования по очной форме обучения (с учетом сетевой формы реализации образовательных программ) при наполняемости в классе 6 обучающихся </t>
  </si>
  <si>
    <t xml:space="preserve">Адаптированная образовательная программа начального общего образования по очной форме обучения (с учетом сетевой формы реализации образовательных программ) при наполняемости в классе 8 обучающихся </t>
  </si>
  <si>
    <t xml:space="preserve">Адаптированная образовательная программа начального общего образования по очной форме обучения (с учетом сетевой формы реализации образовательных программ) при наполняемости в классе 9 обучающихся </t>
  </si>
  <si>
    <t xml:space="preserve">Адаптированная образовательная программа начального общего образования по очной форме обучения (с учетом сетевой формы реализации образовательных программ) при наполняемости в классе 12 обучающихся </t>
  </si>
  <si>
    <t>Образовательная программа основного общего образования по очной форме обучения (с учетом сетевой формы реализации образовательных программ)</t>
  </si>
  <si>
    <t>Образовательная программа основного общего образования по очной форме обучения, обеспечивающая углубленное изучение отдельных учебных предметов (с учетом сетевой формы реализации образовательных программ)</t>
  </si>
  <si>
    <t>Адаптированная образовательная программа основного общего образования по очной форме обучения в условиях инклюзивного обучения  (с учетом сетевой формы реализации образовательных программ) не более 1 глухого обучающегося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</si>
  <si>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 (с учетом сетевой формы реализации образовательных программ) не более 2 глухих обучающихся в классе</t>
  </si>
  <si>
    <t>Образовательная программа основного общего  образования по очной форме обучения (с учетом сетевой формы реализации образовательных программ) в общеобразовательных организациях с численностью обучающихся свыше 1 200 человек</t>
  </si>
  <si>
    <t>Адаптированная образовательная программа основного общего образования по очной форме обучения в условиях инклюзивного обучения  (с учетом сетевой формы реализации образовательных программ) не более 2 слабослышащих или позднооглохших обучающихся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</si>
  <si>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не более 1 слепого обучающегося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</si>
  <si>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не более 2 слепых обучающихся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</si>
  <si>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не более 1 слабовидящего обучающегося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</si>
  <si>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не более 2 слабовидящих обучающихся в классе</t>
  </si>
  <si>
    <r>
      <t>Адаптированная образовательная программа основного общего образования по очной форме обучения</t>
    </r>
    <r>
      <rPr>
        <sz val="10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в условиях инклюзивного обучения (с учетом сетевой формы реализации образовательных программ) не более 5 обучающегося с тяжелыми нарушениями речи в классе</t>
    </r>
  </si>
  <si>
    <r>
      <t>Адаптированная образовательная программа основного общего образования по очной форме обучения</t>
    </r>
    <r>
      <rPr>
        <sz val="10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в условиях инклюзивного обучения (с учетом сетевой формы реализации образовательных программ) не более 1 обучающегося с нарушениями опорно-двигательного аппарата</t>
    </r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</si>
  <si>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не более 2 обучающихся с нарушениями опорно-двигательного аппарата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</si>
  <si>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не более 4 обучающегося с задержкой психического развития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</si>
  <si>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не более 1 обучающегося с расстройствами аутистического спектра в классе</t>
  </si>
  <si>
    <t>Адаптированная образовательная программа основного  общего образования по очной форме обучения в условиях инклюзивного обучения (с учетом сетевой формы реализации образовательных программ) не более 2 обучающихся  с расстройствами аутистического спектра в классе</t>
  </si>
  <si>
    <t xml:space="preserve">Адаптированная образовательная программа основного общего образования по очной форме обучения (с учетом сетевой формы реализации образовательных программ) при наполняемости в классе 5 обучающихся </t>
  </si>
  <si>
    <t xml:space="preserve">Адаптированная образовательная программа основного общего образования по очной форме обучения (с учетом сетевой формы реализации образовательных программ) при наполняемости в классе 6 обучающихся </t>
  </si>
  <si>
    <t xml:space="preserve">Адаптированная образовательная программа основного общего образования по очной форме обучения (с учетом сетевой формы реализации образовательных программ) при наполняемости в классе 8 обучающихся </t>
  </si>
  <si>
    <t xml:space="preserve">Адаптированная образовательная программа основного общего образования по очной форме обучения (с учетом сетевой формы реализации образовательных программ) при наполняемости в классе 9 обучающихся </t>
  </si>
  <si>
    <t xml:space="preserve">Адаптированная образовательная программа основного общего образования по очной форме обучения (с учетом сетевой формы реализации образовательных программ) при наполняемости в классе 12 обучающихся </t>
  </si>
  <si>
    <t>Образовательная программа основного общего образования по очно-заочной, вечерней форме обучения (с учетом сетевой формы реализации образовательных программ)</t>
  </si>
  <si>
    <t>Образовательная программа среднего общего образования по очной форме обучения (с учетом сетевой формы реализации образовательных программ)</t>
  </si>
  <si>
    <t>Образовательная программа среднего общего образования по очной форме обучения, обеспечивающая углубленное изучение отдельных учебных предметов (с учетом сетевой формы реализации образовательных программ)</t>
  </si>
  <si>
    <t>Адаптированная образовательная программа среднего общего образования по очной форме обучения в условиях инклюзивного обучения  (с учетом сетевой формы реализации образовательных программ) не более 1 глухого обучающегося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</si>
  <si>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 (с учетом сетевой формы реализации образовательных программ) не более 2 глухих обучающихся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</si>
  <si>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 (с учетом сетевой формы реализации образовательных программ) не более 1 слабослышащего или позднооглохшего обучающегося  в классе</t>
  </si>
  <si>
    <t>Адаптированная образовательная программа среднего  общего образования по очной форме обучения в условиях инклюзивного обучения  (с учетом сетевой формы реализации образовательных программ) не более 2 слабослышащих или позднооглохших обучающихся в классе</t>
  </si>
  <si>
    <t>Адаптированная образовательная программа среднего  общего образования по очной форме обучения в условиях инклюзивного обучения (с учетом сетевой формы реализации образовательных программ) не более 1 слепого обучающегося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</si>
  <si>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не более 2 слепых обучающихся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</si>
  <si>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не более 1 слабовидящего обучающегося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</si>
  <si>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не более 2 слабовидящих обучающихся в классе</t>
  </si>
  <si>
    <r>
      <t>Адаптированная образовательная программа среднего общего образования по очной форме обучения</t>
    </r>
    <r>
      <rPr>
        <sz val="10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в условиях инклюзивного обучения (с учетом сетевой формы реализации образовательных программ) не более 5 обучающегося с тяжелыми нарушениями речи в классе</t>
    </r>
  </si>
  <si>
    <r>
      <t>Адаптированная образовательная программа среднего общего образования по очной форме обучения</t>
    </r>
    <r>
      <rPr>
        <sz val="10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в условиях инклюзивного обучения (с учетом сетевой формы реализации образовательных программ) не более 1 обучающегося с нарушениями опорно-двигательного аппарата</t>
    </r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</si>
  <si>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не более 2 обучающихся с нарушениями опорно-двигательного аппарата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</si>
  <si>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не более 4 обучающегося с задержкой психического развития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</si>
  <si>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не более 1 обучающегося с расстройствами аутистического спектра в классе</t>
  </si>
  <si>
    <t>Адаптированная образовательная программа среднего  общего образования по очной форме обучения в условиях инклюзивного обучения (с учетом сетевой формы реализации образовательных программ) не более 2 обучающихся  с расстройствами аутистического спектра в классе</t>
  </si>
  <si>
    <t xml:space="preserve">Адаптированная образовательная программа среднего  общего образования по очной форме обучения (с учетом сетевой формы реализации образовательных программ) при наполняемости в классе 5 обучающихся </t>
  </si>
  <si>
    <t xml:space="preserve">Адаптированная образовательная программа среднего общего образования по очной форме обучения (с учетом сетевой формы реализации образовательных программ) при наполняемости в классе 6 обучающихся </t>
  </si>
  <si>
    <t xml:space="preserve">Адаптированная образовательная программа среднего общего образования по очной форме обучения (с учетом сетевой формы реализации образовательных программ) при наполняемости в классе 8 обучающихся </t>
  </si>
  <si>
    <t xml:space="preserve">Адаптированная образовательная программа среднего  общего образования по очной форме обучения (с учетом сетевой формы реализации образовательных программ) при наполняемости в классе 9 обучающихся </t>
  </si>
  <si>
    <t xml:space="preserve">Адаптированная образовательная программа среднего общего образования по очной форме обучения (с учетом сетевой формы реализации образовательных программ) при наполняемости в классе 12 обучающихся </t>
  </si>
  <si>
    <t>Образовательная программа среднего общего образования по очно-заочной, вечерней форме обучения (с учетом сетевой формы реализации образовательных программ)</t>
  </si>
  <si>
    <t>Образовательная программа начального общего, основного общего и среднего общего образования при организации обучения на дому</t>
  </si>
  <si>
    <t>Образовательная программа среднего общего  образования по очной форме обучения (с учетом сетевой формы реализации образовательных программ) в общеобразовательных организациях с численностью обучающихся свыше 1 200 человек</t>
  </si>
  <si>
    <t>Образовательная программа начального общего, основного общего и среднего общего образования при организации дистанционного обучения</t>
  </si>
  <si>
    <t>Образовательная программа дополнительного образования в структурных подразделениях общеобразовательных организаций</t>
  </si>
  <si>
    <t>Интернатные группы в общеобразовательных организациях</t>
  </si>
  <si>
    <t xml:space="preserve">Итого </t>
  </si>
  <si>
    <t>Коэффициент выравнивания</t>
  </si>
  <si>
    <t>Норматив под доведенные планы</t>
  </si>
  <si>
    <t>211, 000000</t>
  </si>
  <si>
    <t>213, 000000</t>
  </si>
  <si>
    <t>211, 010113</t>
  </si>
  <si>
    <t>213, 010113</t>
  </si>
  <si>
    <t>учебные расходы</t>
  </si>
  <si>
    <t>начальное</t>
  </si>
  <si>
    <t xml:space="preserve">общее </t>
  </si>
  <si>
    <t>среднее</t>
  </si>
  <si>
    <t>дошколята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</si>
</sst>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_-* #,##0.00_р_._-;\-* #,##0.00_р_._-;_-* &quot;-&quot;??_р_._-;_-@_-"/>
    <numFmt numFmtId="166" formatCode="#,##0.00_ ;[Red]\-#,##0.00\ 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1" applyFont="1" applyFill="1"/>
    <xf numFmtId="0" fontId="3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 wrapText="1"/>
    </xf>
    <xf numFmtId="0" fontId="2" fillId="2" borderId="4" xfId="1" applyFont="1" applyFill="1" applyBorder="1" applyAlignment="1">
      <alignment horizontal="center" wrapText="1"/>
    </xf>
    <xf numFmtId="0" fontId="2" fillId="2" borderId="5" xfId="1" applyFont="1" applyFill="1" applyBorder="1" applyAlignment="1">
      <alignment horizontal="center" wrapText="1"/>
    </xf>
    <xf numFmtId="0" fontId="2" fillId="2" borderId="6" xfId="1" applyFont="1" applyFill="1" applyBorder="1" applyAlignment="1">
      <alignment wrapText="1"/>
    </xf>
    <xf numFmtId="0" fontId="4" fillId="2" borderId="5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wrapText="1"/>
    </xf>
    <xf numFmtId="0" fontId="2" fillId="2" borderId="7" xfId="1" applyFont="1" applyFill="1" applyBorder="1" applyAlignment="1">
      <alignment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justify" vertical="center" wrapText="1"/>
    </xf>
    <xf numFmtId="3" fontId="5" fillId="2" borderId="3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/>
    <xf numFmtId="164" fontId="5" fillId="2" borderId="2" xfId="1" applyNumberFormat="1" applyFont="1" applyFill="1" applyBorder="1" applyAlignment="1"/>
    <xf numFmtId="4" fontId="5" fillId="2" borderId="2" xfId="1" applyNumberFormat="1" applyFont="1" applyFill="1" applyBorder="1" applyAlignment="1"/>
    <xf numFmtId="0" fontId="5" fillId="2" borderId="5" xfId="1" applyFont="1" applyFill="1" applyBorder="1"/>
    <xf numFmtId="0" fontId="5" fillId="2" borderId="2" xfId="1" applyFont="1" applyFill="1" applyBorder="1"/>
    <xf numFmtId="0" fontId="5" fillId="2" borderId="11" xfId="1" applyFont="1" applyFill="1" applyBorder="1" applyAlignment="1">
      <alignment horizontal="justify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justify" vertical="center" wrapText="1"/>
    </xf>
    <xf numFmtId="0" fontId="2" fillId="2" borderId="2" xfId="1" applyFont="1" applyFill="1" applyBorder="1" applyAlignment="1">
      <alignment horizontal="justify" vertical="center" wrapText="1"/>
    </xf>
    <xf numFmtId="0" fontId="2" fillId="2" borderId="13" xfId="1" applyFont="1" applyFill="1" applyBorder="1" applyAlignment="1">
      <alignment horizontal="justify" vertical="center" wrapText="1"/>
    </xf>
    <xf numFmtId="0" fontId="2" fillId="2" borderId="3" xfId="1" applyFont="1" applyFill="1" applyBorder="1" applyAlignment="1">
      <alignment horizontal="justify" vertical="center" wrapText="1"/>
    </xf>
    <xf numFmtId="3" fontId="5" fillId="2" borderId="14" xfId="1" applyNumberFormat="1" applyFont="1" applyFill="1" applyBorder="1" applyAlignment="1">
      <alignment horizontal="center" vertical="center" wrapText="1"/>
    </xf>
    <xf numFmtId="0" fontId="5" fillId="2" borderId="6" xfId="1" applyFont="1" applyFill="1" applyBorder="1" applyAlignment="1"/>
    <xf numFmtId="164" fontId="5" fillId="2" borderId="6" xfId="1" applyNumberFormat="1" applyFont="1" applyFill="1" applyBorder="1" applyAlignment="1"/>
    <xf numFmtId="4" fontId="5" fillId="2" borderId="6" xfId="1" applyNumberFormat="1" applyFont="1" applyFill="1" applyBorder="1" applyAlignment="1"/>
    <xf numFmtId="0" fontId="5" fillId="2" borderId="15" xfId="1" applyFont="1" applyFill="1" applyBorder="1"/>
    <xf numFmtId="0" fontId="5" fillId="2" borderId="6" xfId="1" applyFont="1" applyFill="1" applyBorder="1"/>
    <xf numFmtId="4" fontId="2" fillId="2" borderId="2" xfId="1" applyNumberFormat="1" applyFont="1" applyFill="1" applyBorder="1"/>
    <xf numFmtId="4" fontId="7" fillId="2" borderId="2" xfId="1" applyNumberFormat="1" applyFont="1" applyFill="1" applyBorder="1" applyAlignment="1">
      <alignment horizontal="center" vertical="center"/>
    </xf>
    <xf numFmtId="4" fontId="5" fillId="2" borderId="2" xfId="1" applyNumberFormat="1" applyFont="1" applyFill="1" applyBorder="1"/>
    <xf numFmtId="4" fontId="2" fillId="2" borderId="0" xfId="1" applyNumberFormat="1" applyFont="1" applyFill="1"/>
    <xf numFmtId="0" fontId="2" fillId="2" borderId="2" xfId="1" applyFont="1" applyFill="1" applyBorder="1"/>
    <xf numFmtId="164" fontId="2" fillId="2" borderId="2" xfId="1" applyNumberFormat="1" applyFont="1" applyFill="1" applyBorder="1"/>
    <xf numFmtId="4" fontId="5" fillId="2" borderId="2" xfId="2" applyNumberFormat="1" applyFont="1" applyFill="1" applyBorder="1"/>
    <xf numFmtId="166" fontId="2" fillId="2" borderId="0" xfId="1" applyNumberFormat="1" applyFont="1" applyFill="1"/>
    <xf numFmtId="166" fontId="5" fillId="2" borderId="2" xfId="1" applyNumberFormat="1" applyFont="1" applyFill="1" applyBorder="1" applyAlignment="1"/>
  </cellXfs>
  <cellStyles count="9">
    <cellStyle name="Обычный" xfId="0" builtinId="0"/>
    <cellStyle name="Обычный 2" xfId="3"/>
    <cellStyle name="Обычный 2 2" xfId="4"/>
    <cellStyle name="Обычный 3" xfId="1"/>
    <cellStyle name="Обычный 4" xfId="5"/>
    <cellStyle name="Процентный 2" xfId="6"/>
    <cellStyle name="Процентный 3" xfId="7"/>
    <cellStyle name="Финансовый 2" xfId="2"/>
    <cellStyle name="Финансовый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S103"/>
  <sheetViews>
    <sheetView tabSelected="1" zoomScale="80" zoomScaleNormal="80" workbookViewId="0">
      <selection sqref="A1:XFD1048576"/>
    </sheetView>
  </sheetViews>
  <sheetFormatPr defaultColWidth="9.140625" defaultRowHeight="15.75" x14ac:dyDescent="0.25"/>
  <cols>
    <col min="1" max="1" width="6.28515625" style="1" customWidth="1"/>
    <col min="2" max="2" width="62.5703125" style="1" customWidth="1"/>
    <col min="3" max="3" width="14.42578125" style="1" customWidth="1"/>
    <col min="4" max="5" width="12.7109375" style="1" customWidth="1"/>
    <col min="6" max="6" width="13.42578125" style="1" customWidth="1"/>
    <col min="7" max="7" width="17.7109375" style="1" customWidth="1"/>
    <col min="8" max="8" width="13" style="1" customWidth="1"/>
    <col min="9" max="10" width="11.7109375" style="1" customWidth="1"/>
    <col min="11" max="11" width="13.42578125" style="1" customWidth="1"/>
    <col min="12" max="12" width="14.5703125" style="1" customWidth="1"/>
    <col min="13" max="13" width="13.140625" style="1" customWidth="1"/>
    <col min="14" max="14" width="11.7109375" style="1" customWidth="1"/>
    <col min="15" max="15" width="14.140625" style="1" customWidth="1"/>
    <col min="16" max="17" width="10.5703125" style="1" bestFit="1" customWidth="1"/>
    <col min="18" max="18" width="10.5703125" style="1" customWidth="1"/>
    <col min="19" max="19" width="16.28515625" style="1" customWidth="1"/>
    <col min="20" max="21" width="10.140625" style="1" bestFit="1" customWidth="1"/>
    <col min="22" max="22" width="10.140625" style="1" customWidth="1"/>
    <col min="23" max="23" width="13.140625" style="1" customWidth="1"/>
    <col min="24" max="25" width="10.5703125" style="1" bestFit="1" customWidth="1"/>
    <col min="26" max="26" width="10.5703125" style="1" customWidth="1"/>
    <col min="27" max="27" width="13.28515625" style="1" customWidth="1"/>
    <col min="28" max="29" width="10.140625" style="1" bestFit="1" customWidth="1"/>
    <col min="30" max="30" width="10.140625" style="1" customWidth="1"/>
    <col min="31" max="31" width="13.140625" style="1" customWidth="1"/>
    <col min="32" max="33" width="10.140625" style="1" bestFit="1" customWidth="1"/>
    <col min="34" max="34" width="10.140625" style="1" customWidth="1"/>
    <col min="35" max="35" width="13.7109375" style="1" customWidth="1"/>
    <col min="36" max="37" width="10.140625" style="1" bestFit="1" customWidth="1"/>
    <col min="38" max="38" width="10.140625" style="1" customWidth="1"/>
    <col min="39" max="39" width="15.85546875" style="1" customWidth="1"/>
    <col min="40" max="41" width="10.140625" style="1" bestFit="1" customWidth="1"/>
    <col min="42" max="42" width="10.140625" style="1" customWidth="1"/>
    <col min="43" max="43" width="13.7109375" style="1" customWidth="1"/>
    <col min="44" max="16384" width="9.140625" style="1"/>
  </cols>
  <sheetData>
    <row r="1" spans="1:43" x14ac:dyDescent="0.25">
      <c r="AM1" s="1" t="s">
        <v>0</v>
      </c>
    </row>
    <row r="2" spans="1:43" x14ac:dyDescent="0.25">
      <c r="AM2" s="1" t="s">
        <v>1</v>
      </c>
    </row>
    <row r="3" spans="1:43" x14ac:dyDescent="0.25">
      <c r="AM3" s="1" t="s">
        <v>2</v>
      </c>
    </row>
    <row r="4" spans="1:43" ht="40.9" customHeight="1" x14ac:dyDescent="0.3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43" x14ac:dyDescent="0.25">
      <c r="A5" s="3" t="s">
        <v>4</v>
      </c>
      <c r="B5" s="3" t="s">
        <v>5</v>
      </c>
      <c r="C5" s="3" t="s">
        <v>6</v>
      </c>
      <c r="D5" s="4" t="s">
        <v>7</v>
      </c>
      <c r="E5" s="5"/>
      <c r="F5" s="5"/>
      <c r="G5" s="6"/>
      <c r="H5" s="6" t="s">
        <v>8</v>
      </c>
      <c r="I5" s="7"/>
      <c r="J5" s="7"/>
      <c r="K5" s="7"/>
      <c r="L5" s="7" t="s">
        <v>9</v>
      </c>
      <c r="M5" s="7"/>
      <c r="N5" s="7"/>
      <c r="O5" s="7"/>
      <c r="P5" s="7" t="s">
        <v>10</v>
      </c>
      <c r="Q5" s="7"/>
      <c r="R5" s="7"/>
      <c r="S5" s="7"/>
      <c r="T5" s="7" t="s">
        <v>11</v>
      </c>
      <c r="U5" s="7"/>
      <c r="V5" s="7"/>
      <c r="W5" s="7"/>
      <c r="X5" s="7" t="s">
        <v>12</v>
      </c>
      <c r="Y5" s="7"/>
      <c r="Z5" s="7"/>
      <c r="AA5" s="7"/>
      <c r="AB5" s="7" t="s">
        <v>13</v>
      </c>
      <c r="AC5" s="7"/>
      <c r="AD5" s="7"/>
      <c r="AE5" s="7"/>
      <c r="AF5" s="7" t="s">
        <v>14</v>
      </c>
      <c r="AG5" s="7"/>
      <c r="AH5" s="7"/>
      <c r="AI5" s="7"/>
      <c r="AJ5" s="7" t="s">
        <v>15</v>
      </c>
      <c r="AK5" s="7"/>
      <c r="AL5" s="7"/>
      <c r="AM5" s="7"/>
      <c r="AN5" s="7" t="s">
        <v>16</v>
      </c>
      <c r="AO5" s="7"/>
      <c r="AP5" s="7"/>
      <c r="AQ5" s="7"/>
    </row>
    <row r="6" spans="1:43" ht="15.6" customHeight="1" x14ac:dyDescent="0.25">
      <c r="A6" s="3"/>
      <c r="B6" s="3"/>
      <c r="C6" s="3"/>
      <c r="D6" s="8" t="s">
        <v>17</v>
      </c>
      <c r="E6" s="9"/>
      <c r="F6" s="10"/>
      <c r="G6" s="11" t="s">
        <v>18</v>
      </c>
      <c r="H6" s="8" t="s">
        <v>17</v>
      </c>
      <c r="I6" s="9"/>
      <c r="J6" s="10"/>
      <c r="K6" s="11" t="s">
        <v>18</v>
      </c>
      <c r="L6" s="8" t="s">
        <v>17</v>
      </c>
      <c r="M6" s="9"/>
      <c r="N6" s="10"/>
      <c r="O6" s="11" t="s">
        <v>18</v>
      </c>
      <c r="P6" s="8" t="s">
        <v>17</v>
      </c>
      <c r="Q6" s="9"/>
      <c r="R6" s="10"/>
      <c r="S6" s="11" t="s">
        <v>18</v>
      </c>
      <c r="T6" s="8" t="s">
        <v>17</v>
      </c>
      <c r="U6" s="9"/>
      <c r="V6" s="10"/>
      <c r="W6" s="11" t="s">
        <v>18</v>
      </c>
      <c r="X6" s="8" t="s">
        <v>17</v>
      </c>
      <c r="Y6" s="9"/>
      <c r="Z6" s="10"/>
      <c r="AA6" s="11" t="s">
        <v>18</v>
      </c>
      <c r="AB6" s="8" t="s">
        <v>17</v>
      </c>
      <c r="AC6" s="9"/>
      <c r="AD6" s="10"/>
      <c r="AE6" s="11" t="s">
        <v>18</v>
      </c>
      <c r="AF6" s="8" t="s">
        <v>17</v>
      </c>
      <c r="AG6" s="9"/>
      <c r="AH6" s="10"/>
      <c r="AI6" s="11" t="s">
        <v>18</v>
      </c>
      <c r="AJ6" s="8" t="s">
        <v>17</v>
      </c>
      <c r="AK6" s="9"/>
      <c r="AL6" s="10"/>
      <c r="AM6" s="11" t="s">
        <v>18</v>
      </c>
      <c r="AN6" s="8" t="s">
        <v>17</v>
      </c>
      <c r="AO6" s="9"/>
      <c r="AP6" s="10"/>
      <c r="AQ6" s="11" t="s">
        <v>18</v>
      </c>
    </row>
    <row r="7" spans="1:43" ht="42" customHeight="1" x14ac:dyDescent="0.25">
      <c r="A7" s="3"/>
      <c r="B7" s="3"/>
      <c r="C7" s="3"/>
      <c r="D7" s="12" t="s">
        <v>19</v>
      </c>
      <c r="E7" s="13" t="s">
        <v>20</v>
      </c>
      <c r="F7" s="13" t="s">
        <v>21</v>
      </c>
      <c r="G7" s="14"/>
      <c r="H7" s="13" t="s">
        <v>20</v>
      </c>
      <c r="I7" s="13" t="s">
        <v>21</v>
      </c>
      <c r="J7" s="12" t="s">
        <v>19</v>
      </c>
      <c r="K7" s="14"/>
      <c r="L7" s="13" t="s">
        <v>20</v>
      </c>
      <c r="M7" s="13" t="s">
        <v>21</v>
      </c>
      <c r="N7" s="12" t="s">
        <v>19</v>
      </c>
      <c r="O7" s="14"/>
      <c r="P7" s="13" t="s">
        <v>20</v>
      </c>
      <c r="Q7" s="13" t="s">
        <v>21</v>
      </c>
      <c r="R7" s="12" t="s">
        <v>19</v>
      </c>
      <c r="S7" s="14"/>
      <c r="T7" s="13" t="s">
        <v>20</v>
      </c>
      <c r="U7" s="13" t="s">
        <v>21</v>
      </c>
      <c r="V7" s="12" t="s">
        <v>19</v>
      </c>
      <c r="W7" s="14"/>
      <c r="X7" s="13" t="s">
        <v>20</v>
      </c>
      <c r="Y7" s="13" t="s">
        <v>21</v>
      </c>
      <c r="Z7" s="12" t="s">
        <v>19</v>
      </c>
      <c r="AA7" s="14"/>
      <c r="AB7" s="13" t="s">
        <v>20</v>
      </c>
      <c r="AC7" s="13" t="s">
        <v>21</v>
      </c>
      <c r="AD7" s="12" t="s">
        <v>19</v>
      </c>
      <c r="AE7" s="14"/>
      <c r="AF7" s="13" t="s">
        <v>20</v>
      </c>
      <c r="AG7" s="13" t="s">
        <v>21</v>
      </c>
      <c r="AH7" s="12" t="s">
        <v>19</v>
      </c>
      <c r="AI7" s="14"/>
      <c r="AJ7" s="13" t="s">
        <v>20</v>
      </c>
      <c r="AK7" s="13" t="s">
        <v>21</v>
      </c>
      <c r="AL7" s="12" t="s">
        <v>19</v>
      </c>
      <c r="AM7" s="14"/>
      <c r="AN7" s="13" t="s">
        <v>20</v>
      </c>
      <c r="AO7" s="13" t="s">
        <v>21</v>
      </c>
      <c r="AP7" s="12" t="s">
        <v>19</v>
      </c>
      <c r="AQ7" s="14"/>
    </row>
    <row r="8" spans="1:43" ht="16.149999999999999" customHeight="1" thickBot="1" x14ac:dyDescent="0.3">
      <c r="A8" s="15">
        <v>1</v>
      </c>
      <c r="B8" s="16">
        <v>2</v>
      </c>
      <c r="C8" s="17">
        <v>3</v>
      </c>
      <c r="D8" s="17"/>
      <c r="E8" s="18"/>
      <c r="F8" s="18"/>
      <c r="G8" s="18"/>
      <c r="H8" s="19">
        <v>4</v>
      </c>
      <c r="I8" s="19">
        <v>5</v>
      </c>
      <c r="J8" s="19"/>
      <c r="K8" s="19">
        <v>6</v>
      </c>
      <c r="L8" s="19">
        <v>7</v>
      </c>
      <c r="M8" s="19">
        <v>8</v>
      </c>
      <c r="N8" s="19"/>
      <c r="O8" s="19">
        <v>9</v>
      </c>
      <c r="P8" s="19">
        <v>10</v>
      </c>
      <c r="Q8" s="19">
        <v>11</v>
      </c>
      <c r="R8" s="19"/>
      <c r="S8" s="19">
        <v>12</v>
      </c>
      <c r="T8" s="19">
        <v>13</v>
      </c>
      <c r="U8" s="19">
        <v>14</v>
      </c>
      <c r="V8" s="19"/>
      <c r="W8" s="19">
        <v>15</v>
      </c>
      <c r="X8" s="19">
        <v>16</v>
      </c>
      <c r="Y8" s="19">
        <v>17</v>
      </c>
      <c r="Z8" s="19"/>
      <c r="AA8" s="19">
        <v>18</v>
      </c>
      <c r="AB8" s="19">
        <v>19</v>
      </c>
      <c r="AC8" s="19">
        <v>20</v>
      </c>
      <c r="AD8" s="19"/>
      <c r="AE8" s="19">
        <v>21</v>
      </c>
      <c r="AF8" s="19">
        <v>22</v>
      </c>
      <c r="AG8" s="19">
        <v>23</v>
      </c>
      <c r="AH8" s="19"/>
      <c r="AI8" s="19">
        <v>24</v>
      </c>
      <c r="AJ8" s="19">
        <v>25</v>
      </c>
      <c r="AK8" s="19">
        <v>26</v>
      </c>
      <c r="AL8" s="19"/>
      <c r="AM8" s="19">
        <v>27</v>
      </c>
      <c r="AN8" s="19">
        <v>28</v>
      </c>
      <c r="AO8" s="19">
        <v>29</v>
      </c>
      <c r="AP8" s="19"/>
      <c r="AQ8" s="19">
        <v>30</v>
      </c>
    </row>
    <row r="9" spans="1:43" ht="70.900000000000006" customHeight="1" thickBot="1" x14ac:dyDescent="0.35">
      <c r="A9" s="15">
        <v>1</v>
      </c>
      <c r="B9" s="20" t="s">
        <v>22</v>
      </c>
      <c r="C9" s="21">
        <v>134895</v>
      </c>
      <c r="D9" s="22">
        <f>ROUND((E9*2+F9)/3,0)</f>
        <v>162</v>
      </c>
      <c r="E9" s="23">
        <f>H9+L9+P9+T9+X9+AB9+AF9+AJ9+AN9</f>
        <v>175</v>
      </c>
      <c r="F9" s="23">
        <f>I9+M9+Q9+U9+Y9++AC9+AG9+AK9+AO9</f>
        <v>135</v>
      </c>
      <c r="G9" s="24">
        <f>K9+O9+S9+W9+AA9+AE9+AI9+AM9+AQ9</f>
        <v>21852.99</v>
      </c>
      <c r="H9" s="23"/>
      <c r="I9" s="23">
        <v>0</v>
      </c>
      <c r="J9" s="23">
        <f>ROUND(((H9*2+I9)/3),)</f>
        <v>0</v>
      </c>
      <c r="K9" s="23">
        <f>C9*J9/1000</f>
        <v>0</v>
      </c>
      <c r="L9" s="23">
        <v>60</v>
      </c>
      <c r="M9" s="23">
        <v>60</v>
      </c>
      <c r="N9" s="23">
        <v>60</v>
      </c>
      <c r="O9" s="23">
        <f>C9*N9/1000</f>
        <v>8093.7</v>
      </c>
      <c r="P9" s="23">
        <v>0</v>
      </c>
      <c r="Q9" s="23">
        <v>0</v>
      </c>
      <c r="R9" s="23">
        <f>ROUND(((P9*2+Q9)/3),)</f>
        <v>0</v>
      </c>
      <c r="S9" s="23">
        <f>C9*R9/1000</f>
        <v>0</v>
      </c>
      <c r="T9" s="23"/>
      <c r="U9" s="23"/>
      <c r="V9" s="23">
        <f>ROUND(((T9*2+U9)/3),)</f>
        <v>0</v>
      </c>
      <c r="W9" s="23">
        <f>C9*V9/1000</f>
        <v>0</v>
      </c>
      <c r="X9" s="23"/>
      <c r="Y9" s="23"/>
      <c r="Z9" s="23">
        <f>ROUND(((X9*2+Y9)/3),)</f>
        <v>0</v>
      </c>
      <c r="AA9" s="23">
        <f>C9*Z9/1000</f>
        <v>0</v>
      </c>
      <c r="AB9" s="23">
        <v>115</v>
      </c>
      <c r="AC9" s="23">
        <v>75</v>
      </c>
      <c r="AD9" s="23">
        <f>ROUND(((AB9*2+AC9)/3),)</f>
        <v>102</v>
      </c>
      <c r="AE9" s="23">
        <f>C9*AD9/1000</f>
        <v>13759.29</v>
      </c>
      <c r="AF9" s="23"/>
      <c r="AG9" s="23"/>
      <c r="AH9" s="23">
        <f>ROUND(((AF9*2+AG9)/3),)</f>
        <v>0</v>
      </c>
      <c r="AI9" s="23">
        <f>C9*AH9/1000</f>
        <v>0</v>
      </c>
      <c r="AJ9" s="23"/>
      <c r="AK9" s="23"/>
      <c r="AL9" s="23">
        <f>ROUND(((AJ9*2+AK9)/3),)</f>
        <v>0</v>
      </c>
      <c r="AM9" s="23">
        <f>C9*AL9/1000</f>
        <v>0</v>
      </c>
      <c r="AN9" s="23"/>
      <c r="AO9" s="23"/>
      <c r="AP9" s="23">
        <f>ROUND(((AN9*2+AO9)/3),)</f>
        <v>0</v>
      </c>
      <c r="AQ9" s="23">
        <f>C9*AP9/1000</f>
        <v>0</v>
      </c>
    </row>
    <row r="10" spans="1:43" ht="48" thickBot="1" x14ac:dyDescent="0.35">
      <c r="A10" s="15">
        <v>2</v>
      </c>
      <c r="B10" s="20" t="s">
        <v>23</v>
      </c>
      <c r="C10" s="21">
        <v>108280</v>
      </c>
      <c r="D10" s="22">
        <f t="shared" ref="D10:D73" si="0">ROUND((E10*2+F10)/3,0)</f>
        <v>2052</v>
      </c>
      <c r="E10" s="23">
        <f>H10+L10+P10+T10+X10+AB10+AF10+AJ10+AN10</f>
        <v>2016</v>
      </c>
      <c r="F10" s="23">
        <f t="shared" ref="F10:F73" si="1">I10+M10+Q10+U10+Y10++AC10+AG10+AK10+AO10</f>
        <v>2125</v>
      </c>
      <c r="G10" s="24">
        <f t="shared" ref="G10:G73" si="2">K10+O10+S10+W10+AA10+AE10+AI10+AM10+AQ10</f>
        <v>222190.56</v>
      </c>
      <c r="H10" s="23">
        <v>292</v>
      </c>
      <c r="I10" s="23">
        <v>297</v>
      </c>
      <c r="J10" s="23">
        <f t="shared" ref="J10:J73" si="3">ROUND(((H10*2+I10)/3),)</f>
        <v>294</v>
      </c>
      <c r="K10" s="23">
        <f t="shared" ref="K10:K73" si="4">C10*J10/1000</f>
        <v>31834.32</v>
      </c>
      <c r="L10" s="23"/>
      <c r="M10" s="23"/>
      <c r="N10" s="23">
        <f t="shared" ref="N10:N73" si="5">ROUND(((L10*2+M10)/3),)</f>
        <v>0</v>
      </c>
      <c r="O10" s="23">
        <f t="shared" ref="O10:O73" si="6">C10*N10/1000</f>
        <v>0</v>
      </c>
      <c r="P10" s="23"/>
      <c r="Q10" s="23"/>
      <c r="R10" s="23">
        <f t="shared" ref="R10:R73" si="7">ROUND(((P10*2+Q10)/3),)</f>
        <v>0</v>
      </c>
      <c r="S10" s="23">
        <f t="shared" ref="S10:S73" si="8">C10*R10/1000</f>
        <v>0</v>
      </c>
      <c r="T10" s="23">
        <v>187</v>
      </c>
      <c r="U10" s="23">
        <v>176</v>
      </c>
      <c r="V10" s="23">
        <f t="shared" ref="V10:V73" si="9">ROUND(((T10*2+U10)/3),)</f>
        <v>183</v>
      </c>
      <c r="W10" s="23">
        <f t="shared" ref="W10:W73" si="10">C10*V10/1000</f>
        <v>19815.240000000002</v>
      </c>
      <c r="X10" s="23"/>
      <c r="Y10" s="23"/>
      <c r="Z10" s="23">
        <f t="shared" ref="Z10:Z73" si="11">ROUND(((X10*2+Y10)/3),)</f>
        <v>0</v>
      </c>
      <c r="AA10" s="23">
        <f t="shared" ref="AA10:AA73" si="12">C10*Z10/1000</f>
        <v>0</v>
      </c>
      <c r="AB10" s="23">
        <v>511</v>
      </c>
      <c r="AC10" s="23">
        <v>591</v>
      </c>
      <c r="AD10" s="23">
        <f t="shared" ref="AD10:AD73" si="13">ROUND(((AB10*2+AC10)/3),)</f>
        <v>538</v>
      </c>
      <c r="AE10" s="23">
        <f t="shared" ref="AE10:AE73" si="14">C10*AD10/1000</f>
        <v>58254.64</v>
      </c>
      <c r="AF10" s="23">
        <v>440</v>
      </c>
      <c r="AG10" s="23">
        <v>450</v>
      </c>
      <c r="AH10" s="23">
        <f t="shared" ref="AH10:AH73" si="15">ROUND(((AF10*2+AG10)/3),)</f>
        <v>443</v>
      </c>
      <c r="AI10" s="23">
        <f t="shared" ref="AI10:AI73" si="16">C10*AH10/1000</f>
        <v>47968.04</v>
      </c>
      <c r="AJ10" s="23">
        <v>265</v>
      </c>
      <c r="AK10" s="23">
        <v>287</v>
      </c>
      <c r="AL10" s="23">
        <f t="shared" ref="AL10:AL73" si="17">ROUND(((AJ10*2+AK10)/3),)</f>
        <v>272</v>
      </c>
      <c r="AM10" s="23">
        <f t="shared" ref="AM10:AM73" si="18">C10*AL10/1000</f>
        <v>29452.16</v>
      </c>
      <c r="AN10" s="23">
        <v>321</v>
      </c>
      <c r="AO10" s="23">
        <v>324</v>
      </c>
      <c r="AP10" s="23">
        <f t="shared" ref="AP10:AP73" si="19">ROUND(((AN10*2+AO10)/3),)</f>
        <v>322</v>
      </c>
      <c r="AQ10" s="23">
        <f t="shared" ref="AQ10:AQ73" si="20">C10*AP10/1000</f>
        <v>34866.160000000003</v>
      </c>
    </row>
    <row r="11" spans="1:43" ht="96.6" customHeight="1" thickBot="1" x14ac:dyDescent="0.35">
      <c r="A11" s="15">
        <v>3</v>
      </c>
      <c r="B11" s="20" t="s">
        <v>24</v>
      </c>
      <c r="C11" s="21">
        <v>101067</v>
      </c>
      <c r="D11" s="22">
        <f t="shared" si="0"/>
        <v>1236</v>
      </c>
      <c r="E11" s="23">
        <f t="shared" ref="E11:E74" si="21">H11+L11+P11+T11+X11+AB11+AF11+AJ11+AN11</f>
        <v>1230</v>
      </c>
      <c r="F11" s="23">
        <f t="shared" si="1"/>
        <v>1249</v>
      </c>
      <c r="G11" s="24">
        <f t="shared" si="2"/>
        <v>124918.81200000001</v>
      </c>
      <c r="H11" s="25"/>
      <c r="I11" s="26">
        <v>0</v>
      </c>
      <c r="J11" s="23">
        <f t="shared" si="3"/>
        <v>0</v>
      </c>
      <c r="K11" s="23">
        <f t="shared" si="4"/>
        <v>0</v>
      </c>
      <c r="L11" s="26">
        <v>530</v>
      </c>
      <c r="M11" s="26">
        <v>543</v>
      </c>
      <c r="N11" s="23">
        <f t="shared" si="5"/>
        <v>534</v>
      </c>
      <c r="O11" s="23">
        <f t="shared" si="6"/>
        <v>53969.777999999998</v>
      </c>
      <c r="P11" s="26">
        <v>275</v>
      </c>
      <c r="Q11" s="26">
        <v>282</v>
      </c>
      <c r="R11" s="23">
        <f t="shared" si="7"/>
        <v>277</v>
      </c>
      <c r="S11" s="23">
        <f t="shared" si="8"/>
        <v>27995.559000000001</v>
      </c>
      <c r="T11" s="26"/>
      <c r="U11" s="26"/>
      <c r="V11" s="23">
        <f t="shared" si="9"/>
        <v>0</v>
      </c>
      <c r="W11" s="23">
        <f t="shared" si="10"/>
        <v>0</v>
      </c>
      <c r="X11" s="26">
        <v>425</v>
      </c>
      <c r="Y11" s="26">
        <v>424</v>
      </c>
      <c r="Z11" s="23">
        <f t="shared" si="11"/>
        <v>425</v>
      </c>
      <c r="AA11" s="23">
        <f t="shared" si="12"/>
        <v>42953.474999999999</v>
      </c>
      <c r="AB11" s="26"/>
      <c r="AC11" s="26"/>
      <c r="AD11" s="23">
        <f t="shared" si="13"/>
        <v>0</v>
      </c>
      <c r="AE11" s="23">
        <f t="shared" si="14"/>
        <v>0</v>
      </c>
      <c r="AF11" s="26"/>
      <c r="AG11" s="26"/>
      <c r="AH11" s="23">
        <f t="shared" si="15"/>
        <v>0</v>
      </c>
      <c r="AI11" s="23">
        <f t="shared" si="16"/>
        <v>0</v>
      </c>
      <c r="AJ11" s="26"/>
      <c r="AK11" s="26"/>
      <c r="AL11" s="23">
        <f t="shared" si="17"/>
        <v>0</v>
      </c>
      <c r="AM11" s="23">
        <f t="shared" si="18"/>
        <v>0</v>
      </c>
      <c r="AN11" s="26"/>
      <c r="AO11" s="26"/>
      <c r="AP11" s="23">
        <f t="shared" si="19"/>
        <v>0</v>
      </c>
      <c r="AQ11" s="23">
        <f t="shared" si="20"/>
        <v>0</v>
      </c>
    </row>
    <row r="12" spans="1:43" ht="79.5" thickBot="1" x14ac:dyDescent="0.35">
      <c r="A12" s="15">
        <v>4</v>
      </c>
      <c r="B12" s="20" t="s">
        <v>25</v>
      </c>
      <c r="C12" s="21">
        <v>320882</v>
      </c>
      <c r="D12" s="22">
        <f t="shared" si="0"/>
        <v>0</v>
      </c>
      <c r="E12" s="23">
        <f t="shared" si="21"/>
        <v>0</v>
      </c>
      <c r="F12" s="23">
        <f t="shared" si="1"/>
        <v>0</v>
      </c>
      <c r="G12" s="24">
        <f t="shared" si="2"/>
        <v>0</v>
      </c>
      <c r="H12" s="25"/>
      <c r="I12" s="26">
        <v>0</v>
      </c>
      <c r="J12" s="23">
        <f t="shared" si="3"/>
        <v>0</v>
      </c>
      <c r="K12" s="23">
        <f t="shared" si="4"/>
        <v>0</v>
      </c>
      <c r="L12" s="26"/>
      <c r="M12" s="26"/>
      <c r="N12" s="23">
        <f t="shared" si="5"/>
        <v>0</v>
      </c>
      <c r="O12" s="23">
        <f t="shared" si="6"/>
        <v>0</v>
      </c>
      <c r="P12" s="26"/>
      <c r="Q12" s="26"/>
      <c r="R12" s="23">
        <f t="shared" si="7"/>
        <v>0</v>
      </c>
      <c r="S12" s="23">
        <f t="shared" si="8"/>
        <v>0</v>
      </c>
      <c r="T12" s="26"/>
      <c r="U12" s="26"/>
      <c r="V12" s="23">
        <f t="shared" si="9"/>
        <v>0</v>
      </c>
      <c r="W12" s="23">
        <f t="shared" si="10"/>
        <v>0</v>
      </c>
      <c r="X12" s="26"/>
      <c r="Y12" s="26">
        <v>0</v>
      </c>
      <c r="Z12" s="23">
        <f t="shared" si="11"/>
        <v>0</v>
      </c>
      <c r="AA12" s="23">
        <f t="shared" si="12"/>
        <v>0</v>
      </c>
      <c r="AB12" s="26"/>
      <c r="AC12" s="26"/>
      <c r="AD12" s="23">
        <f t="shared" si="13"/>
        <v>0</v>
      </c>
      <c r="AE12" s="23">
        <f t="shared" si="14"/>
        <v>0</v>
      </c>
      <c r="AF12" s="26"/>
      <c r="AG12" s="26"/>
      <c r="AH12" s="23">
        <f t="shared" si="15"/>
        <v>0</v>
      </c>
      <c r="AI12" s="23">
        <f t="shared" si="16"/>
        <v>0</v>
      </c>
      <c r="AJ12" s="26"/>
      <c r="AK12" s="26"/>
      <c r="AL12" s="23">
        <f t="shared" si="17"/>
        <v>0</v>
      </c>
      <c r="AM12" s="23">
        <f t="shared" si="18"/>
        <v>0</v>
      </c>
      <c r="AN12" s="26"/>
      <c r="AO12" s="26"/>
      <c r="AP12" s="23">
        <f t="shared" si="19"/>
        <v>0</v>
      </c>
      <c r="AQ12" s="23">
        <f t="shared" si="20"/>
        <v>0</v>
      </c>
    </row>
    <row r="13" spans="1:43" ht="79.5" thickBot="1" x14ac:dyDescent="0.35">
      <c r="A13" s="15">
        <v>5</v>
      </c>
      <c r="B13" s="20" t="s">
        <v>26</v>
      </c>
      <c r="C13" s="21">
        <v>326450</v>
      </c>
      <c r="D13" s="22">
        <f t="shared" si="0"/>
        <v>1</v>
      </c>
      <c r="E13" s="23">
        <f t="shared" si="21"/>
        <v>1</v>
      </c>
      <c r="F13" s="23">
        <f t="shared" si="1"/>
        <v>1</v>
      </c>
      <c r="G13" s="24">
        <f t="shared" si="2"/>
        <v>326.45</v>
      </c>
      <c r="H13" s="25"/>
      <c r="I13" s="26">
        <v>0</v>
      </c>
      <c r="J13" s="23">
        <f t="shared" si="3"/>
        <v>0</v>
      </c>
      <c r="K13" s="23">
        <f t="shared" si="4"/>
        <v>0</v>
      </c>
      <c r="L13" s="26"/>
      <c r="M13" s="26"/>
      <c r="N13" s="23">
        <f t="shared" si="5"/>
        <v>0</v>
      </c>
      <c r="O13" s="23">
        <f t="shared" si="6"/>
        <v>0</v>
      </c>
      <c r="P13" s="26"/>
      <c r="Q13" s="26"/>
      <c r="R13" s="23">
        <f t="shared" si="7"/>
        <v>0</v>
      </c>
      <c r="S13" s="23">
        <f t="shared" si="8"/>
        <v>0</v>
      </c>
      <c r="T13" s="26"/>
      <c r="U13" s="26"/>
      <c r="V13" s="23">
        <f t="shared" si="9"/>
        <v>0</v>
      </c>
      <c r="W13" s="23">
        <f t="shared" si="10"/>
        <v>0</v>
      </c>
      <c r="X13" s="26">
        <v>1</v>
      </c>
      <c r="Y13" s="26">
        <v>1</v>
      </c>
      <c r="Z13" s="23">
        <f t="shared" si="11"/>
        <v>1</v>
      </c>
      <c r="AA13" s="23">
        <f t="shared" si="12"/>
        <v>326.45</v>
      </c>
      <c r="AB13" s="26"/>
      <c r="AC13" s="26"/>
      <c r="AD13" s="23">
        <f t="shared" si="13"/>
        <v>0</v>
      </c>
      <c r="AE13" s="23">
        <f t="shared" si="14"/>
        <v>0</v>
      </c>
      <c r="AF13" s="26"/>
      <c r="AG13" s="26"/>
      <c r="AH13" s="23">
        <f t="shared" si="15"/>
        <v>0</v>
      </c>
      <c r="AI13" s="23">
        <f t="shared" si="16"/>
        <v>0</v>
      </c>
      <c r="AJ13" s="26"/>
      <c r="AK13" s="26"/>
      <c r="AL13" s="23">
        <f t="shared" si="17"/>
        <v>0</v>
      </c>
      <c r="AM13" s="23">
        <f t="shared" si="18"/>
        <v>0</v>
      </c>
      <c r="AN13" s="26"/>
      <c r="AO13" s="26"/>
      <c r="AP13" s="23">
        <f t="shared" si="19"/>
        <v>0</v>
      </c>
      <c r="AQ13" s="23">
        <f t="shared" si="20"/>
        <v>0</v>
      </c>
    </row>
    <row r="14" spans="1:43" ht="95.25" thickBot="1" x14ac:dyDescent="0.35">
      <c r="A14" s="15">
        <v>6</v>
      </c>
      <c r="B14" s="20" t="s">
        <v>27</v>
      </c>
      <c r="C14" s="21">
        <v>180160</v>
      </c>
      <c r="D14" s="22">
        <f t="shared" si="0"/>
        <v>0</v>
      </c>
      <c r="E14" s="23">
        <f t="shared" si="21"/>
        <v>0</v>
      </c>
      <c r="F14" s="23">
        <f t="shared" si="1"/>
        <v>0</v>
      </c>
      <c r="G14" s="24">
        <f t="shared" si="2"/>
        <v>0</v>
      </c>
      <c r="H14" s="25"/>
      <c r="I14" s="26">
        <v>0</v>
      </c>
      <c r="J14" s="23">
        <f t="shared" si="3"/>
        <v>0</v>
      </c>
      <c r="K14" s="23">
        <f t="shared" si="4"/>
        <v>0</v>
      </c>
      <c r="L14" s="26"/>
      <c r="M14" s="26"/>
      <c r="N14" s="23">
        <f t="shared" si="5"/>
        <v>0</v>
      </c>
      <c r="O14" s="23">
        <f t="shared" si="6"/>
        <v>0</v>
      </c>
      <c r="P14" s="26"/>
      <c r="Q14" s="26"/>
      <c r="R14" s="23">
        <f t="shared" si="7"/>
        <v>0</v>
      </c>
      <c r="S14" s="23">
        <f t="shared" si="8"/>
        <v>0</v>
      </c>
      <c r="T14" s="26"/>
      <c r="U14" s="26"/>
      <c r="V14" s="23">
        <f t="shared" si="9"/>
        <v>0</v>
      </c>
      <c r="W14" s="23">
        <f t="shared" si="10"/>
        <v>0</v>
      </c>
      <c r="X14" s="26"/>
      <c r="Y14" s="26"/>
      <c r="Z14" s="23">
        <f t="shared" si="11"/>
        <v>0</v>
      </c>
      <c r="AA14" s="23">
        <f t="shared" si="12"/>
        <v>0</v>
      </c>
      <c r="AB14" s="26"/>
      <c r="AC14" s="26"/>
      <c r="AD14" s="23">
        <f t="shared" si="13"/>
        <v>0</v>
      </c>
      <c r="AE14" s="23">
        <f t="shared" si="14"/>
        <v>0</v>
      </c>
      <c r="AF14" s="26"/>
      <c r="AG14" s="26"/>
      <c r="AH14" s="23">
        <f t="shared" si="15"/>
        <v>0</v>
      </c>
      <c r="AI14" s="23">
        <f t="shared" si="16"/>
        <v>0</v>
      </c>
      <c r="AJ14" s="26"/>
      <c r="AK14" s="26"/>
      <c r="AL14" s="23">
        <f t="shared" si="17"/>
        <v>0</v>
      </c>
      <c r="AM14" s="23">
        <f t="shared" si="18"/>
        <v>0</v>
      </c>
      <c r="AN14" s="26"/>
      <c r="AO14" s="26"/>
      <c r="AP14" s="23">
        <f t="shared" si="19"/>
        <v>0</v>
      </c>
      <c r="AQ14" s="23">
        <f t="shared" si="20"/>
        <v>0</v>
      </c>
    </row>
    <row r="15" spans="1:43" ht="79.5" thickBot="1" x14ac:dyDescent="0.35">
      <c r="A15" s="15">
        <v>7</v>
      </c>
      <c r="B15" s="20" t="s">
        <v>28</v>
      </c>
      <c r="C15" s="21">
        <v>186805</v>
      </c>
      <c r="D15" s="22">
        <f t="shared" si="0"/>
        <v>0</v>
      </c>
      <c r="E15" s="23">
        <f t="shared" si="21"/>
        <v>0</v>
      </c>
      <c r="F15" s="23">
        <f t="shared" si="1"/>
        <v>0</v>
      </c>
      <c r="G15" s="24">
        <f t="shared" si="2"/>
        <v>0</v>
      </c>
      <c r="H15" s="25"/>
      <c r="I15" s="26">
        <v>0</v>
      </c>
      <c r="J15" s="23">
        <f t="shared" si="3"/>
        <v>0</v>
      </c>
      <c r="K15" s="23">
        <f t="shared" si="4"/>
        <v>0</v>
      </c>
      <c r="L15" s="26"/>
      <c r="M15" s="26"/>
      <c r="N15" s="23">
        <f t="shared" si="5"/>
        <v>0</v>
      </c>
      <c r="O15" s="23">
        <f t="shared" si="6"/>
        <v>0</v>
      </c>
      <c r="P15" s="26"/>
      <c r="Q15" s="26"/>
      <c r="R15" s="23">
        <f t="shared" si="7"/>
        <v>0</v>
      </c>
      <c r="S15" s="23">
        <f t="shared" si="8"/>
        <v>0</v>
      </c>
      <c r="T15" s="26"/>
      <c r="U15" s="26"/>
      <c r="V15" s="23">
        <f t="shared" si="9"/>
        <v>0</v>
      </c>
      <c r="W15" s="23">
        <f t="shared" si="10"/>
        <v>0</v>
      </c>
      <c r="X15" s="26"/>
      <c r="Y15" s="26"/>
      <c r="Z15" s="23">
        <f t="shared" si="11"/>
        <v>0</v>
      </c>
      <c r="AA15" s="23">
        <f t="shared" si="12"/>
        <v>0</v>
      </c>
      <c r="AB15" s="26"/>
      <c r="AC15" s="26"/>
      <c r="AD15" s="23">
        <f t="shared" si="13"/>
        <v>0</v>
      </c>
      <c r="AE15" s="23">
        <f t="shared" si="14"/>
        <v>0</v>
      </c>
      <c r="AF15" s="26"/>
      <c r="AG15" s="26"/>
      <c r="AH15" s="23">
        <f t="shared" si="15"/>
        <v>0</v>
      </c>
      <c r="AI15" s="23">
        <f t="shared" si="16"/>
        <v>0</v>
      </c>
      <c r="AJ15" s="26"/>
      <c r="AK15" s="26"/>
      <c r="AL15" s="23">
        <f t="shared" si="17"/>
        <v>0</v>
      </c>
      <c r="AM15" s="23">
        <f t="shared" si="18"/>
        <v>0</v>
      </c>
      <c r="AN15" s="26"/>
      <c r="AO15" s="26"/>
      <c r="AP15" s="23">
        <f t="shared" si="19"/>
        <v>0</v>
      </c>
      <c r="AQ15" s="23">
        <f t="shared" si="20"/>
        <v>0</v>
      </c>
    </row>
    <row r="16" spans="1:43" ht="79.5" thickBot="1" x14ac:dyDescent="0.35">
      <c r="A16" s="15">
        <v>8</v>
      </c>
      <c r="B16" s="20" t="s">
        <v>29</v>
      </c>
      <c r="C16" s="21">
        <v>311037</v>
      </c>
      <c r="D16" s="22">
        <f t="shared" si="0"/>
        <v>0</v>
      </c>
      <c r="E16" s="23">
        <f t="shared" si="21"/>
        <v>0</v>
      </c>
      <c r="F16" s="23">
        <f t="shared" si="1"/>
        <v>0</v>
      </c>
      <c r="G16" s="24">
        <f t="shared" si="2"/>
        <v>0</v>
      </c>
      <c r="H16" s="25"/>
      <c r="I16" s="26">
        <v>0</v>
      </c>
      <c r="J16" s="23">
        <f t="shared" si="3"/>
        <v>0</v>
      </c>
      <c r="K16" s="23">
        <f t="shared" si="4"/>
        <v>0</v>
      </c>
      <c r="L16" s="26"/>
      <c r="M16" s="26"/>
      <c r="N16" s="23">
        <f t="shared" si="5"/>
        <v>0</v>
      </c>
      <c r="O16" s="23">
        <f t="shared" si="6"/>
        <v>0</v>
      </c>
      <c r="P16" s="26"/>
      <c r="Q16" s="26"/>
      <c r="R16" s="23">
        <f t="shared" si="7"/>
        <v>0</v>
      </c>
      <c r="S16" s="23">
        <f t="shared" si="8"/>
        <v>0</v>
      </c>
      <c r="T16" s="26"/>
      <c r="U16" s="26"/>
      <c r="V16" s="23">
        <f t="shared" si="9"/>
        <v>0</v>
      </c>
      <c r="W16" s="23">
        <f t="shared" si="10"/>
        <v>0</v>
      </c>
      <c r="X16" s="26"/>
      <c r="Y16" s="26"/>
      <c r="Z16" s="23">
        <f t="shared" si="11"/>
        <v>0</v>
      </c>
      <c r="AA16" s="23">
        <f t="shared" si="12"/>
        <v>0</v>
      </c>
      <c r="AB16" s="26"/>
      <c r="AC16" s="26"/>
      <c r="AD16" s="23">
        <f t="shared" si="13"/>
        <v>0</v>
      </c>
      <c r="AE16" s="23">
        <f t="shared" si="14"/>
        <v>0</v>
      </c>
      <c r="AF16" s="26"/>
      <c r="AG16" s="26"/>
      <c r="AH16" s="23">
        <f t="shared" si="15"/>
        <v>0</v>
      </c>
      <c r="AI16" s="23">
        <f t="shared" si="16"/>
        <v>0</v>
      </c>
      <c r="AJ16" s="26"/>
      <c r="AK16" s="26"/>
      <c r="AL16" s="23">
        <f t="shared" si="17"/>
        <v>0</v>
      </c>
      <c r="AM16" s="23">
        <f t="shared" si="18"/>
        <v>0</v>
      </c>
      <c r="AN16" s="26"/>
      <c r="AO16" s="26"/>
      <c r="AP16" s="23">
        <f t="shared" si="19"/>
        <v>0</v>
      </c>
      <c r="AQ16" s="23">
        <f t="shared" si="20"/>
        <v>0</v>
      </c>
    </row>
    <row r="17" spans="1:43" ht="79.5" thickBot="1" x14ac:dyDescent="0.35">
      <c r="A17" s="15">
        <v>9</v>
      </c>
      <c r="B17" s="20" t="s">
        <v>30</v>
      </c>
      <c r="C17" s="21">
        <v>326450</v>
      </c>
      <c r="D17" s="22">
        <f t="shared" si="0"/>
        <v>0</v>
      </c>
      <c r="E17" s="23">
        <f t="shared" si="21"/>
        <v>0</v>
      </c>
      <c r="F17" s="23">
        <f t="shared" si="1"/>
        <v>0</v>
      </c>
      <c r="G17" s="24">
        <f t="shared" si="2"/>
        <v>0</v>
      </c>
      <c r="H17" s="25"/>
      <c r="I17" s="26">
        <v>0</v>
      </c>
      <c r="J17" s="23">
        <f t="shared" si="3"/>
        <v>0</v>
      </c>
      <c r="K17" s="23">
        <f t="shared" si="4"/>
        <v>0</v>
      </c>
      <c r="L17" s="26"/>
      <c r="M17" s="26"/>
      <c r="N17" s="23">
        <f t="shared" si="5"/>
        <v>0</v>
      </c>
      <c r="O17" s="23">
        <f t="shared" si="6"/>
        <v>0</v>
      </c>
      <c r="P17" s="26"/>
      <c r="Q17" s="26"/>
      <c r="R17" s="23">
        <f t="shared" si="7"/>
        <v>0</v>
      </c>
      <c r="S17" s="23">
        <f t="shared" si="8"/>
        <v>0</v>
      </c>
      <c r="T17" s="26"/>
      <c r="U17" s="26"/>
      <c r="V17" s="23">
        <f t="shared" si="9"/>
        <v>0</v>
      </c>
      <c r="W17" s="23">
        <f t="shared" si="10"/>
        <v>0</v>
      </c>
      <c r="X17" s="26"/>
      <c r="Y17" s="26"/>
      <c r="Z17" s="23">
        <f t="shared" si="11"/>
        <v>0</v>
      </c>
      <c r="AA17" s="23">
        <f t="shared" si="12"/>
        <v>0</v>
      </c>
      <c r="AB17" s="26"/>
      <c r="AC17" s="26"/>
      <c r="AD17" s="23">
        <f t="shared" si="13"/>
        <v>0</v>
      </c>
      <c r="AE17" s="23">
        <f t="shared" si="14"/>
        <v>0</v>
      </c>
      <c r="AF17" s="26"/>
      <c r="AG17" s="26"/>
      <c r="AH17" s="23">
        <f t="shared" si="15"/>
        <v>0</v>
      </c>
      <c r="AI17" s="23">
        <f t="shared" si="16"/>
        <v>0</v>
      </c>
      <c r="AJ17" s="26"/>
      <c r="AK17" s="26"/>
      <c r="AL17" s="23">
        <f t="shared" si="17"/>
        <v>0</v>
      </c>
      <c r="AM17" s="23">
        <f t="shared" si="18"/>
        <v>0</v>
      </c>
      <c r="AN17" s="26"/>
      <c r="AO17" s="26"/>
      <c r="AP17" s="23">
        <f t="shared" si="19"/>
        <v>0</v>
      </c>
      <c r="AQ17" s="23">
        <f t="shared" si="20"/>
        <v>0</v>
      </c>
    </row>
    <row r="18" spans="1:43" ht="79.5" thickBot="1" x14ac:dyDescent="0.35">
      <c r="A18" s="15">
        <v>10</v>
      </c>
      <c r="B18" s="20" t="s">
        <v>31</v>
      </c>
      <c r="C18" s="21">
        <v>180160</v>
      </c>
      <c r="D18" s="22">
        <f t="shared" si="0"/>
        <v>2</v>
      </c>
      <c r="E18" s="23">
        <f t="shared" si="21"/>
        <v>2</v>
      </c>
      <c r="F18" s="23">
        <f t="shared" si="1"/>
        <v>3</v>
      </c>
      <c r="G18" s="24">
        <f t="shared" si="2"/>
        <v>360.32</v>
      </c>
      <c r="H18" s="25"/>
      <c r="I18" s="26">
        <v>0</v>
      </c>
      <c r="J18" s="23">
        <f t="shared" si="3"/>
        <v>0</v>
      </c>
      <c r="K18" s="23">
        <f t="shared" si="4"/>
        <v>0</v>
      </c>
      <c r="L18" s="26"/>
      <c r="M18" s="26"/>
      <c r="N18" s="23">
        <f t="shared" si="5"/>
        <v>0</v>
      </c>
      <c r="O18" s="23">
        <f t="shared" si="6"/>
        <v>0</v>
      </c>
      <c r="P18" s="26"/>
      <c r="Q18" s="26"/>
      <c r="R18" s="23">
        <f t="shared" si="7"/>
        <v>0</v>
      </c>
      <c r="S18" s="23">
        <f t="shared" si="8"/>
        <v>0</v>
      </c>
      <c r="T18" s="26">
        <v>1</v>
      </c>
      <c r="U18" s="26">
        <v>2</v>
      </c>
      <c r="V18" s="23">
        <f t="shared" si="9"/>
        <v>1</v>
      </c>
      <c r="W18" s="23">
        <f t="shared" si="10"/>
        <v>180.16</v>
      </c>
      <c r="X18" s="26"/>
      <c r="Y18" s="26"/>
      <c r="Z18" s="23">
        <f t="shared" si="11"/>
        <v>0</v>
      </c>
      <c r="AA18" s="23">
        <f t="shared" si="12"/>
        <v>0</v>
      </c>
      <c r="AB18" s="26">
        <v>1</v>
      </c>
      <c r="AC18" s="26">
        <v>1</v>
      </c>
      <c r="AD18" s="23">
        <f t="shared" si="13"/>
        <v>1</v>
      </c>
      <c r="AE18" s="23">
        <f t="shared" si="14"/>
        <v>180.16</v>
      </c>
      <c r="AF18" s="26"/>
      <c r="AG18" s="26"/>
      <c r="AH18" s="23">
        <f t="shared" si="15"/>
        <v>0</v>
      </c>
      <c r="AI18" s="23">
        <f t="shared" si="16"/>
        <v>0</v>
      </c>
      <c r="AJ18" s="26"/>
      <c r="AK18" s="26"/>
      <c r="AL18" s="23">
        <f t="shared" si="17"/>
        <v>0</v>
      </c>
      <c r="AM18" s="23">
        <f t="shared" si="18"/>
        <v>0</v>
      </c>
      <c r="AN18" s="26"/>
      <c r="AO18" s="26"/>
      <c r="AP18" s="23">
        <f t="shared" si="19"/>
        <v>0</v>
      </c>
      <c r="AQ18" s="23">
        <f t="shared" si="20"/>
        <v>0</v>
      </c>
    </row>
    <row r="19" spans="1:43" ht="79.5" thickBot="1" x14ac:dyDescent="0.35">
      <c r="A19" s="15">
        <v>11</v>
      </c>
      <c r="B19" s="20" t="s">
        <v>32</v>
      </c>
      <c r="C19" s="21">
        <v>186805</v>
      </c>
      <c r="D19" s="22">
        <f t="shared" si="0"/>
        <v>3</v>
      </c>
      <c r="E19" s="23">
        <f t="shared" si="21"/>
        <v>2</v>
      </c>
      <c r="F19" s="23">
        <f t="shared" si="1"/>
        <v>4</v>
      </c>
      <c r="G19" s="24">
        <f t="shared" si="2"/>
        <v>560.41499999999996</v>
      </c>
      <c r="H19" s="25"/>
      <c r="I19" s="26">
        <v>0</v>
      </c>
      <c r="J19" s="23">
        <f t="shared" si="3"/>
        <v>0</v>
      </c>
      <c r="K19" s="23">
        <f t="shared" si="4"/>
        <v>0</v>
      </c>
      <c r="L19" s="26"/>
      <c r="M19" s="26"/>
      <c r="N19" s="23">
        <f t="shared" si="5"/>
        <v>0</v>
      </c>
      <c r="O19" s="23">
        <f t="shared" si="6"/>
        <v>0</v>
      </c>
      <c r="P19" s="26"/>
      <c r="Q19" s="26"/>
      <c r="R19" s="23">
        <f t="shared" si="7"/>
        <v>0</v>
      </c>
      <c r="S19" s="23">
        <f t="shared" si="8"/>
        <v>0</v>
      </c>
      <c r="T19" s="26"/>
      <c r="U19" s="26"/>
      <c r="V19" s="23">
        <f t="shared" si="9"/>
        <v>0</v>
      </c>
      <c r="W19" s="23">
        <f t="shared" si="10"/>
        <v>0</v>
      </c>
      <c r="X19" s="26"/>
      <c r="Y19" s="26"/>
      <c r="Z19" s="23">
        <f t="shared" si="11"/>
        <v>0</v>
      </c>
      <c r="AA19" s="23">
        <f t="shared" si="12"/>
        <v>0</v>
      </c>
      <c r="AB19" s="26">
        <v>2</v>
      </c>
      <c r="AC19" s="26">
        <v>4</v>
      </c>
      <c r="AD19" s="23">
        <f t="shared" si="13"/>
        <v>3</v>
      </c>
      <c r="AE19" s="23">
        <f t="shared" si="14"/>
        <v>560.41499999999996</v>
      </c>
      <c r="AF19" s="26"/>
      <c r="AG19" s="26"/>
      <c r="AH19" s="23">
        <f t="shared" si="15"/>
        <v>0</v>
      </c>
      <c r="AI19" s="23">
        <f t="shared" si="16"/>
        <v>0</v>
      </c>
      <c r="AJ19" s="26"/>
      <c r="AK19" s="26"/>
      <c r="AL19" s="23">
        <f t="shared" si="17"/>
        <v>0</v>
      </c>
      <c r="AM19" s="23">
        <f t="shared" si="18"/>
        <v>0</v>
      </c>
      <c r="AN19" s="26"/>
      <c r="AO19" s="26"/>
      <c r="AP19" s="23">
        <f t="shared" si="19"/>
        <v>0</v>
      </c>
      <c r="AQ19" s="23">
        <f t="shared" si="20"/>
        <v>0</v>
      </c>
    </row>
    <row r="20" spans="1:43" ht="79.5" thickBot="1" x14ac:dyDescent="0.35">
      <c r="A20" s="15">
        <v>12</v>
      </c>
      <c r="B20" s="20" t="s">
        <v>33</v>
      </c>
      <c r="C20" s="21">
        <v>231315</v>
      </c>
      <c r="D20" s="22">
        <f t="shared" si="0"/>
        <v>5</v>
      </c>
      <c r="E20" s="23">
        <f t="shared" si="21"/>
        <v>5</v>
      </c>
      <c r="F20" s="23">
        <f t="shared" si="1"/>
        <v>5</v>
      </c>
      <c r="G20" s="24">
        <f t="shared" si="2"/>
        <v>1156.575</v>
      </c>
      <c r="H20" s="25">
        <v>1</v>
      </c>
      <c r="I20" s="26">
        <v>1</v>
      </c>
      <c r="J20" s="23">
        <f t="shared" si="3"/>
        <v>1</v>
      </c>
      <c r="K20" s="23">
        <f t="shared" si="4"/>
        <v>231.315</v>
      </c>
      <c r="L20" s="26">
        <v>1</v>
      </c>
      <c r="M20" s="26">
        <v>1</v>
      </c>
      <c r="N20" s="23">
        <f t="shared" si="5"/>
        <v>1</v>
      </c>
      <c r="O20" s="23">
        <f t="shared" si="6"/>
        <v>231.315</v>
      </c>
      <c r="P20" s="26"/>
      <c r="Q20" s="26"/>
      <c r="R20" s="23">
        <f t="shared" si="7"/>
        <v>0</v>
      </c>
      <c r="S20" s="23">
        <f t="shared" si="8"/>
        <v>0</v>
      </c>
      <c r="T20" s="26">
        <v>1</v>
      </c>
      <c r="U20" s="26">
        <v>2</v>
      </c>
      <c r="V20" s="23">
        <v>2</v>
      </c>
      <c r="W20" s="23">
        <f t="shared" si="10"/>
        <v>462.63</v>
      </c>
      <c r="X20" s="26"/>
      <c r="Y20" s="26"/>
      <c r="Z20" s="23">
        <f t="shared" si="11"/>
        <v>0</v>
      </c>
      <c r="AA20" s="23">
        <f t="shared" si="12"/>
        <v>0</v>
      </c>
      <c r="AB20" s="26">
        <v>2</v>
      </c>
      <c r="AC20" s="26">
        <v>1</v>
      </c>
      <c r="AD20" s="23">
        <v>1</v>
      </c>
      <c r="AE20" s="23">
        <f t="shared" si="14"/>
        <v>231.315</v>
      </c>
      <c r="AF20" s="26"/>
      <c r="AG20" s="26"/>
      <c r="AH20" s="23">
        <f t="shared" si="15"/>
        <v>0</v>
      </c>
      <c r="AI20" s="23">
        <f t="shared" si="16"/>
        <v>0</v>
      </c>
      <c r="AJ20" s="26"/>
      <c r="AK20" s="26"/>
      <c r="AL20" s="23">
        <f t="shared" si="17"/>
        <v>0</v>
      </c>
      <c r="AM20" s="23">
        <f t="shared" si="18"/>
        <v>0</v>
      </c>
      <c r="AN20" s="26"/>
      <c r="AO20" s="26"/>
      <c r="AP20" s="23">
        <f t="shared" si="19"/>
        <v>0</v>
      </c>
      <c r="AQ20" s="23">
        <f t="shared" si="20"/>
        <v>0</v>
      </c>
    </row>
    <row r="21" spans="1:43" ht="95.25" thickBot="1" x14ac:dyDescent="0.35">
      <c r="A21" s="15">
        <v>13</v>
      </c>
      <c r="B21" s="20" t="s">
        <v>34</v>
      </c>
      <c r="C21" s="21">
        <v>237960</v>
      </c>
      <c r="D21" s="22">
        <f t="shared" si="0"/>
        <v>5</v>
      </c>
      <c r="E21" s="23">
        <f t="shared" si="21"/>
        <v>6</v>
      </c>
      <c r="F21" s="23">
        <f t="shared" si="1"/>
        <v>4</v>
      </c>
      <c r="G21" s="24">
        <f t="shared" si="2"/>
        <v>1189.8</v>
      </c>
      <c r="H21" s="25"/>
      <c r="I21" s="26">
        <v>0</v>
      </c>
      <c r="J21" s="23">
        <f t="shared" si="3"/>
        <v>0</v>
      </c>
      <c r="K21" s="23">
        <f t="shared" si="4"/>
        <v>0</v>
      </c>
      <c r="L21" s="26"/>
      <c r="M21" s="26"/>
      <c r="N21" s="23">
        <f t="shared" si="5"/>
        <v>0</v>
      </c>
      <c r="O21" s="23">
        <f t="shared" si="6"/>
        <v>0</v>
      </c>
      <c r="P21" s="26"/>
      <c r="Q21" s="26"/>
      <c r="R21" s="23">
        <f t="shared" si="7"/>
        <v>0</v>
      </c>
      <c r="S21" s="23">
        <f t="shared" si="8"/>
        <v>0</v>
      </c>
      <c r="T21" s="26"/>
      <c r="U21" s="26"/>
      <c r="V21" s="23">
        <f t="shared" si="9"/>
        <v>0</v>
      </c>
      <c r="W21" s="23">
        <f t="shared" si="10"/>
        <v>0</v>
      </c>
      <c r="X21" s="26"/>
      <c r="Y21" s="26"/>
      <c r="Z21" s="23">
        <f t="shared" si="11"/>
        <v>0</v>
      </c>
      <c r="AA21" s="23">
        <f t="shared" si="12"/>
        <v>0</v>
      </c>
      <c r="AB21" s="26"/>
      <c r="AC21" s="26"/>
      <c r="AD21" s="23">
        <f t="shared" si="13"/>
        <v>0</v>
      </c>
      <c r="AE21" s="23">
        <f t="shared" si="14"/>
        <v>0</v>
      </c>
      <c r="AF21" s="26"/>
      <c r="AG21" s="26"/>
      <c r="AH21" s="23">
        <f t="shared" si="15"/>
        <v>0</v>
      </c>
      <c r="AI21" s="23">
        <f t="shared" si="16"/>
        <v>0</v>
      </c>
      <c r="AJ21" s="26"/>
      <c r="AK21" s="26"/>
      <c r="AL21" s="23">
        <f t="shared" si="17"/>
        <v>0</v>
      </c>
      <c r="AM21" s="23">
        <f t="shared" si="18"/>
        <v>0</v>
      </c>
      <c r="AN21" s="26">
        <v>6</v>
      </c>
      <c r="AO21" s="26">
        <v>4</v>
      </c>
      <c r="AP21" s="23">
        <f t="shared" si="19"/>
        <v>5</v>
      </c>
      <c r="AQ21" s="23">
        <f t="shared" si="20"/>
        <v>1189.8</v>
      </c>
    </row>
    <row r="22" spans="1:43" ht="95.25" thickBot="1" x14ac:dyDescent="0.35">
      <c r="A22" s="15">
        <v>14</v>
      </c>
      <c r="B22" s="20" t="s">
        <v>35</v>
      </c>
      <c r="C22" s="21">
        <v>253374</v>
      </c>
      <c r="D22" s="22">
        <f t="shared" si="0"/>
        <v>0</v>
      </c>
      <c r="E22" s="23">
        <f t="shared" si="21"/>
        <v>0</v>
      </c>
      <c r="F22" s="23">
        <f t="shared" si="1"/>
        <v>0</v>
      </c>
      <c r="G22" s="24">
        <f t="shared" si="2"/>
        <v>0</v>
      </c>
      <c r="H22" s="25"/>
      <c r="I22" s="26">
        <v>0</v>
      </c>
      <c r="J22" s="23">
        <f t="shared" si="3"/>
        <v>0</v>
      </c>
      <c r="K22" s="23">
        <f t="shared" si="4"/>
        <v>0</v>
      </c>
      <c r="L22" s="26"/>
      <c r="M22" s="26"/>
      <c r="N22" s="23">
        <f t="shared" si="5"/>
        <v>0</v>
      </c>
      <c r="O22" s="23">
        <f t="shared" si="6"/>
        <v>0</v>
      </c>
      <c r="P22" s="26"/>
      <c r="Q22" s="26"/>
      <c r="R22" s="23">
        <f t="shared" si="7"/>
        <v>0</v>
      </c>
      <c r="S22" s="23">
        <f t="shared" si="8"/>
        <v>0</v>
      </c>
      <c r="T22" s="26"/>
      <c r="U22" s="26"/>
      <c r="V22" s="23">
        <f t="shared" si="9"/>
        <v>0</v>
      </c>
      <c r="W22" s="23">
        <f t="shared" si="10"/>
        <v>0</v>
      </c>
      <c r="X22" s="26"/>
      <c r="Y22" s="26"/>
      <c r="Z22" s="23">
        <f t="shared" si="11"/>
        <v>0</v>
      </c>
      <c r="AA22" s="23">
        <f t="shared" si="12"/>
        <v>0</v>
      </c>
      <c r="AB22" s="26"/>
      <c r="AC22" s="26"/>
      <c r="AD22" s="23">
        <f t="shared" si="13"/>
        <v>0</v>
      </c>
      <c r="AE22" s="23">
        <f t="shared" si="14"/>
        <v>0</v>
      </c>
      <c r="AF22" s="26"/>
      <c r="AG22" s="26"/>
      <c r="AH22" s="23">
        <f t="shared" si="15"/>
        <v>0</v>
      </c>
      <c r="AI22" s="23">
        <f t="shared" si="16"/>
        <v>0</v>
      </c>
      <c r="AJ22" s="26"/>
      <c r="AK22" s="26"/>
      <c r="AL22" s="23">
        <f t="shared" si="17"/>
        <v>0</v>
      </c>
      <c r="AM22" s="23">
        <f t="shared" si="18"/>
        <v>0</v>
      </c>
      <c r="AN22" s="26"/>
      <c r="AO22" s="26"/>
      <c r="AP22" s="23">
        <f t="shared" si="19"/>
        <v>0</v>
      </c>
      <c r="AQ22" s="23">
        <f t="shared" si="20"/>
        <v>0</v>
      </c>
    </row>
    <row r="23" spans="1:43" ht="79.5" thickBot="1" x14ac:dyDescent="0.35">
      <c r="A23" s="15">
        <v>15</v>
      </c>
      <c r="B23" s="20" t="s">
        <v>36</v>
      </c>
      <c r="C23" s="21">
        <v>120237</v>
      </c>
      <c r="D23" s="22">
        <f t="shared" si="0"/>
        <v>11</v>
      </c>
      <c r="E23" s="23">
        <f t="shared" si="21"/>
        <v>9</v>
      </c>
      <c r="F23" s="23">
        <f t="shared" si="1"/>
        <v>16</v>
      </c>
      <c r="G23" s="24">
        <f t="shared" si="2"/>
        <v>1322.607</v>
      </c>
      <c r="H23" s="25"/>
      <c r="I23" s="26">
        <v>0</v>
      </c>
      <c r="J23" s="23">
        <f t="shared" si="3"/>
        <v>0</v>
      </c>
      <c r="K23" s="23">
        <f t="shared" si="4"/>
        <v>0</v>
      </c>
      <c r="L23" s="26">
        <v>2</v>
      </c>
      <c r="M23" s="26">
        <v>6</v>
      </c>
      <c r="N23" s="23">
        <f t="shared" si="5"/>
        <v>3</v>
      </c>
      <c r="O23" s="23">
        <f t="shared" si="6"/>
        <v>360.71100000000001</v>
      </c>
      <c r="P23" s="26"/>
      <c r="Q23" s="26"/>
      <c r="R23" s="23">
        <f t="shared" si="7"/>
        <v>0</v>
      </c>
      <c r="S23" s="23">
        <f t="shared" si="8"/>
        <v>0</v>
      </c>
      <c r="T23" s="26">
        <v>1</v>
      </c>
      <c r="U23" s="26">
        <v>1</v>
      </c>
      <c r="V23" s="23">
        <f t="shared" si="9"/>
        <v>1</v>
      </c>
      <c r="W23" s="23">
        <f t="shared" si="10"/>
        <v>120.23699999999999</v>
      </c>
      <c r="X23" s="26"/>
      <c r="Y23" s="26"/>
      <c r="Z23" s="23">
        <f t="shared" si="11"/>
        <v>0</v>
      </c>
      <c r="AA23" s="23">
        <f t="shared" si="12"/>
        <v>0</v>
      </c>
      <c r="AB23" s="26">
        <v>6</v>
      </c>
      <c r="AC23" s="26">
        <v>9</v>
      </c>
      <c r="AD23" s="23">
        <f t="shared" si="13"/>
        <v>7</v>
      </c>
      <c r="AE23" s="23">
        <f t="shared" si="14"/>
        <v>841.65899999999999</v>
      </c>
      <c r="AF23" s="26"/>
      <c r="AG23" s="26"/>
      <c r="AH23" s="23">
        <f t="shared" si="15"/>
        <v>0</v>
      </c>
      <c r="AI23" s="23">
        <f t="shared" si="16"/>
        <v>0</v>
      </c>
      <c r="AJ23" s="26"/>
      <c r="AK23" s="26"/>
      <c r="AL23" s="23">
        <f t="shared" si="17"/>
        <v>0</v>
      </c>
      <c r="AM23" s="23">
        <f t="shared" si="18"/>
        <v>0</v>
      </c>
      <c r="AN23" s="26"/>
      <c r="AO23" s="26"/>
      <c r="AP23" s="23">
        <f t="shared" si="19"/>
        <v>0</v>
      </c>
      <c r="AQ23" s="23">
        <f t="shared" si="20"/>
        <v>0</v>
      </c>
    </row>
    <row r="24" spans="1:43" ht="95.25" thickBot="1" x14ac:dyDescent="0.35">
      <c r="A24" s="15">
        <v>16</v>
      </c>
      <c r="B24" s="20" t="s">
        <v>37</v>
      </c>
      <c r="C24" s="21">
        <v>237960</v>
      </c>
      <c r="D24" s="22">
        <f t="shared" si="0"/>
        <v>0</v>
      </c>
      <c r="E24" s="23">
        <f t="shared" si="21"/>
        <v>0</v>
      </c>
      <c r="F24" s="23">
        <f t="shared" si="1"/>
        <v>0</v>
      </c>
      <c r="G24" s="24">
        <f t="shared" si="2"/>
        <v>0</v>
      </c>
      <c r="H24" s="25"/>
      <c r="I24" s="26">
        <v>0</v>
      </c>
      <c r="J24" s="23">
        <f t="shared" si="3"/>
        <v>0</v>
      </c>
      <c r="K24" s="23">
        <f t="shared" si="4"/>
        <v>0</v>
      </c>
      <c r="L24" s="26"/>
      <c r="M24" s="26"/>
      <c r="N24" s="23">
        <f t="shared" si="5"/>
        <v>0</v>
      </c>
      <c r="O24" s="23">
        <f t="shared" si="6"/>
        <v>0</v>
      </c>
      <c r="P24" s="26"/>
      <c r="Q24" s="26"/>
      <c r="R24" s="23">
        <f t="shared" si="7"/>
        <v>0</v>
      </c>
      <c r="S24" s="23">
        <f t="shared" si="8"/>
        <v>0</v>
      </c>
      <c r="T24" s="26"/>
      <c r="U24" s="26"/>
      <c r="V24" s="23">
        <f t="shared" si="9"/>
        <v>0</v>
      </c>
      <c r="W24" s="23">
        <f t="shared" si="10"/>
        <v>0</v>
      </c>
      <c r="X24" s="26"/>
      <c r="Y24" s="26"/>
      <c r="Z24" s="23">
        <f t="shared" si="11"/>
        <v>0</v>
      </c>
      <c r="AA24" s="23">
        <f t="shared" si="12"/>
        <v>0</v>
      </c>
      <c r="AB24" s="26"/>
      <c r="AC24" s="26"/>
      <c r="AD24" s="23">
        <f t="shared" si="13"/>
        <v>0</v>
      </c>
      <c r="AE24" s="23">
        <f t="shared" si="14"/>
        <v>0</v>
      </c>
      <c r="AF24" s="26"/>
      <c r="AG24" s="26"/>
      <c r="AH24" s="23">
        <f t="shared" si="15"/>
        <v>0</v>
      </c>
      <c r="AI24" s="23">
        <f t="shared" si="16"/>
        <v>0</v>
      </c>
      <c r="AJ24" s="26"/>
      <c r="AK24" s="26"/>
      <c r="AL24" s="23">
        <f t="shared" si="17"/>
        <v>0</v>
      </c>
      <c r="AM24" s="23">
        <f t="shared" si="18"/>
        <v>0</v>
      </c>
      <c r="AN24" s="26"/>
      <c r="AO24" s="26"/>
      <c r="AP24" s="23">
        <f t="shared" si="19"/>
        <v>0</v>
      </c>
      <c r="AQ24" s="23">
        <f t="shared" si="20"/>
        <v>0</v>
      </c>
    </row>
    <row r="25" spans="1:43" ht="95.25" thickBot="1" x14ac:dyDescent="0.35">
      <c r="A25" s="15">
        <v>17</v>
      </c>
      <c r="B25" s="20" t="s">
        <v>38</v>
      </c>
      <c r="C25" s="21">
        <v>253374</v>
      </c>
      <c r="D25" s="22">
        <f t="shared" si="0"/>
        <v>0</v>
      </c>
      <c r="E25" s="23">
        <f t="shared" si="21"/>
        <v>0</v>
      </c>
      <c r="F25" s="23">
        <f t="shared" si="1"/>
        <v>0</v>
      </c>
      <c r="G25" s="24">
        <f t="shared" si="2"/>
        <v>0</v>
      </c>
      <c r="H25" s="25"/>
      <c r="I25" s="26">
        <v>0</v>
      </c>
      <c r="J25" s="23">
        <f t="shared" si="3"/>
        <v>0</v>
      </c>
      <c r="K25" s="23">
        <f t="shared" si="4"/>
        <v>0</v>
      </c>
      <c r="L25" s="26"/>
      <c r="M25" s="26"/>
      <c r="N25" s="23">
        <f t="shared" si="5"/>
        <v>0</v>
      </c>
      <c r="O25" s="23">
        <f t="shared" si="6"/>
        <v>0</v>
      </c>
      <c r="P25" s="26"/>
      <c r="Q25" s="26"/>
      <c r="R25" s="23">
        <f t="shared" si="7"/>
        <v>0</v>
      </c>
      <c r="S25" s="23">
        <f t="shared" si="8"/>
        <v>0</v>
      </c>
      <c r="T25" s="26"/>
      <c r="U25" s="26"/>
      <c r="V25" s="23">
        <f t="shared" si="9"/>
        <v>0</v>
      </c>
      <c r="W25" s="23">
        <f t="shared" si="10"/>
        <v>0</v>
      </c>
      <c r="X25" s="26"/>
      <c r="Y25" s="26"/>
      <c r="Z25" s="23">
        <f t="shared" si="11"/>
        <v>0</v>
      </c>
      <c r="AA25" s="23">
        <f t="shared" si="12"/>
        <v>0</v>
      </c>
      <c r="AB25" s="26"/>
      <c r="AC25" s="26"/>
      <c r="AD25" s="23">
        <f t="shared" si="13"/>
        <v>0</v>
      </c>
      <c r="AE25" s="23">
        <f t="shared" si="14"/>
        <v>0</v>
      </c>
      <c r="AF25" s="26"/>
      <c r="AG25" s="26"/>
      <c r="AH25" s="23">
        <f t="shared" si="15"/>
        <v>0</v>
      </c>
      <c r="AI25" s="23">
        <f t="shared" si="16"/>
        <v>0</v>
      </c>
      <c r="AJ25" s="26"/>
      <c r="AK25" s="26"/>
      <c r="AL25" s="23">
        <f t="shared" si="17"/>
        <v>0</v>
      </c>
      <c r="AM25" s="23">
        <f t="shared" si="18"/>
        <v>0</v>
      </c>
      <c r="AN25" s="26"/>
      <c r="AO25" s="26"/>
      <c r="AP25" s="23">
        <f t="shared" si="19"/>
        <v>0</v>
      </c>
      <c r="AQ25" s="23">
        <f t="shared" si="20"/>
        <v>0</v>
      </c>
    </row>
    <row r="26" spans="1:43" ht="63.75" thickBot="1" x14ac:dyDescent="0.35">
      <c r="A26" s="15">
        <v>18</v>
      </c>
      <c r="B26" s="20" t="s">
        <v>39</v>
      </c>
      <c r="C26" s="21">
        <v>411965</v>
      </c>
      <c r="D26" s="22">
        <f t="shared" si="0"/>
        <v>0</v>
      </c>
      <c r="E26" s="23">
        <f t="shared" si="21"/>
        <v>0</v>
      </c>
      <c r="F26" s="23">
        <f t="shared" si="1"/>
        <v>0</v>
      </c>
      <c r="G26" s="24">
        <f t="shared" si="2"/>
        <v>0</v>
      </c>
      <c r="H26" s="25"/>
      <c r="I26" s="26">
        <v>0</v>
      </c>
      <c r="J26" s="23">
        <f t="shared" si="3"/>
        <v>0</v>
      </c>
      <c r="K26" s="23">
        <f t="shared" si="4"/>
        <v>0</v>
      </c>
      <c r="L26" s="26"/>
      <c r="M26" s="26"/>
      <c r="N26" s="23">
        <f t="shared" si="5"/>
        <v>0</v>
      </c>
      <c r="O26" s="23">
        <f t="shared" si="6"/>
        <v>0</v>
      </c>
      <c r="P26" s="26"/>
      <c r="Q26" s="26"/>
      <c r="R26" s="23">
        <f t="shared" si="7"/>
        <v>0</v>
      </c>
      <c r="S26" s="23">
        <f t="shared" si="8"/>
        <v>0</v>
      </c>
      <c r="T26" s="26"/>
      <c r="U26" s="26"/>
      <c r="V26" s="23">
        <f t="shared" si="9"/>
        <v>0</v>
      </c>
      <c r="W26" s="23">
        <f t="shared" si="10"/>
        <v>0</v>
      </c>
      <c r="X26" s="26"/>
      <c r="Y26" s="26"/>
      <c r="Z26" s="23">
        <f t="shared" si="11"/>
        <v>0</v>
      </c>
      <c r="AA26" s="23">
        <f t="shared" si="12"/>
        <v>0</v>
      </c>
      <c r="AB26" s="26"/>
      <c r="AC26" s="26"/>
      <c r="AD26" s="23">
        <f t="shared" si="13"/>
        <v>0</v>
      </c>
      <c r="AE26" s="23">
        <f t="shared" si="14"/>
        <v>0</v>
      </c>
      <c r="AF26" s="26"/>
      <c r="AG26" s="26"/>
      <c r="AH26" s="23">
        <f t="shared" si="15"/>
        <v>0</v>
      </c>
      <c r="AI26" s="23">
        <f t="shared" si="16"/>
        <v>0</v>
      </c>
      <c r="AJ26" s="26"/>
      <c r="AK26" s="26"/>
      <c r="AL26" s="23">
        <f t="shared" si="17"/>
        <v>0</v>
      </c>
      <c r="AM26" s="23">
        <f t="shared" si="18"/>
        <v>0</v>
      </c>
      <c r="AN26" s="26"/>
      <c r="AO26" s="26"/>
      <c r="AP26" s="23">
        <f t="shared" si="19"/>
        <v>0</v>
      </c>
      <c r="AQ26" s="23">
        <f t="shared" si="20"/>
        <v>0</v>
      </c>
    </row>
    <row r="27" spans="1:43" ht="63.75" thickBot="1" x14ac:dyDescent="0.35">
      <c r="A27" s="15">
        <v>19</v>
      </c>
      <c r="B27" s="20" t="s">
        <v>40</v>
      </c>
      <c r="C27" s="21">
        <v>344306</v>
      </c>
      <c r="D27" s="22">
        <f t="shared" si="0"/>
        <v>0</v>
      </c>
      <c r="E27" s="23">
        <f t="shared" si="21"/>
        <v>0</v>
      </c>
      <c r="F27" s="23">
        <f t="shared" si="1"/>
        <v>0</v>
      </c>
      <c r="G27" s="24">
        <f t="shared" si="2"/>
        <v>0</v>
      </c>
      <c r="H27" s="25"/>
      <c r="I27" s="26">
        <v>0</v>
      </c>
      <c r="J27" s="23">
        <f t="shared" si="3"/>
        <v>0</v>
      </c>
      <c r="K27" s="23">
        <f t="shared" si="4"/>
        <v>0</v>
      </c>
      <c r="L27" s="26"/>
      <c r="M27" s="26"/>
      <c r="N27" s="23">
        <f t="shared" si="5"/>
        <v>0</v>
      </c>
      <c r="O27" s="23">
        <f t="shared" si="6"/>
        <v>0</v>
      </c>
      <c r="P27" s="26"/>
      <c r="Q27" s="26"/>
      <c r="R27" s="23">
        <f t="shared" si="7"/>
        <v>0</v>
      </c>
      <c r="S27" s="23">
        <f t="shared" si="8"/>
        <v>0</v>
      </c>
      <c r="T27" s="26"/>
      <c r="U27" s="26"/>
      <c r="V27" s="23">
        <f t="shared" si="9"/>
        <v>0</v>
      </c>
      <c r="W27" s="23">
        <f t="shared" si="10"/>
        <v>0</v>
      </c>
      <c r="X27" s="26"/>
      <c r="Y27" s="26"/>
      <c r="Z27" s="23">
        <f t="shared" si="11"/>
        <v>0</v>
      </c>
      <c r="AA27" s="23">
        <f t="shared" si="12"/>
        <v>0</v>
      </c>
      <c r="AB27" s="26"/>
      <c r="AC27" s="26"/>
      <c r="AD27" s="23">
        <f t="shared" si="13"/>
        <v>0</v>
      </c>
      <c r="AE27" s="23">
        <f t="shared" si="14"/>
        <v>0</v>
      </c>
      <c r="AF27" s="26"/>
      <c r="AG27" s="26"/>
      <c r="AH27" s="23">
        <f t="shared" si="15"/>
        <v>0</v>
      </c>
      <c r="AI27" s="23">
        <f t="shared" si="16"/>
        <v>0</v>
      </c>
      <c r="AJ27" s="26"/>
      <c r="AK27" s="26"/>
      <c r="AL27" s="23">
        <f t="shared" si="17"/>
        <v>0</v>
      </c>
      <c r="AM27" s="23">
        <f t="shared" si="18"/>
        <v>0</v>
      </c>
      <c r="AN27" s="26"/>
      <c r="AO27" s="26"/>
      <c r="AP27" s="23">
        <f t="shared" si="19"/>
        <v>0</v>
      </c>
      <c r="AQ27" s="23">
        <f t="shared" si="20"/>
        <v>0</v>
      </c>
    </row>
    <row r="28" spans="1:43" ht="63.75" thickBot="1" x14ac:dyDescent="0.35">
      <c r="A28" s="15">
        <v>20</v>
      </c>
      <c r="B28" s="20" t="s">
        <v>41</v>
      </c>
      <c r="C28" s="21">
        <v>260142</v>
      </c>
      <c r="D28" s="22">
        <f t="shared" si="0"/>
        <v>0</v>
      </c>
      <c r="E28" s="23">
        <f t="shared" si="21"/>
        <v>0</v>
      </c>
      <c r="F28" s="23">
        <f t="shared" si="1"/>
        <v>0</v>
      </c>
      <c r="G28" s="24">
        <f t="shared" si="2"/>
        <v>0</v>
      </c>
      <c r="H28" s="25"/>
      <c r="I28" s="26">
        <v>0</v>
      </c>
      <c r="J28" s="23">
        <f t="shared" si="3"/>
        <v>0</v>
      </c>
      <c r="K28" s="23">
        <f t="shared" si="4"/>
        <v>0</v>
      </c>
      <c r="L28" s="26"/>
      <c r="M28" s="26"/>
      <c r="N28" s="23">
        <f t="shared" si="5"/>
        <v>0</v>
      </c>
      <c r="O28" s="23">
        <f t="shared" si="6"/>
        <v>0</v>
      </c>
      <c r="P28" s="26"/>
      <c r="Q28" s="26"/>
      <c r="R28" s="23">
        <f t="shared" si="7"/>
        <v>0</v>
      </c>
      <c r="S28" s="23">
        <f t="shared" si="8"/>
        <v>0</v>
      </c>
      <c r="T28" s="26"/>
      <c r="U28" s="26"/>
      <c r="V28" s="23">
        <f t="shared" si="9"/>
        <v>0</v>
      </c>
      <c r="W28" s="23">
        <f t="shared" si="10"/>
        <v>0</v>
      </c>
      <c r="X28" s="26"/>
      <c r="Y28" s="26"/>
      <c r="Z28" s="23">
        <f t="shared" si="11"/>
        <v>0</v>
      </c>
      <c r="AA28" s="23">
        <f t="shared" si="12"/>
        <v>0</v>
      </c>
      <c r="AB28" s="26"/>
      <c r="AC28" s="26"/>
      <c r="AD28" s="23">
        <f t="shared" si="13"/>
        <v>0</v>
      </c>
      <c r="AE28" s="23">
        <f t="shared" si="14"/>
        <v>0</v>
      </c>
      <c r="AF28" s="26"/>
      <c r="AG28" s="26"/>
      <c r="AH28" s="23">
        <f t="shared" si="15"/>
        <v>0</v>
      </c>
      <c r="AI28" s="23">
        <f t="shared" si="16"/>
        <v>0</v>
      </c>
      <c r="AJ28" s="26"/>
      <c r="AK28" s="26"/>
      <c r="AL28" s="23">
        <f t="shared" si="17"/>
        <v>0</v>
      </c>
      <c r="AM28" s="23">
        <f t="shared" si="18"/>
        <v>0</v>
      </c>
      <c r="AN28" s="26"/>
      <c r="AO28" s="26"/>
      <c r="AP28" s="23">
        <f t="shared" si="19"/>
        <v>0</v>
      </c>
      <c r="AQ28" s="23">
        <f t="shared" si="20"/>
        <v>0</v>
      </c>
    </row>
    <row r="29" spans="1:43" ht="63.75" thickBot="1" x14ac:dyDescent="0.35">
      <c r="A29" s="15">
        <v>21</v>
      </c>
      <c r="B29" s="20" t="s">
        <v>42</v>
      </c>
      <c r="C29" s="21">
        <v>232270</v>
      </c>
      <c r="D29" s="22">
        <f t="shared" si="0"/>
        <v>0</v>
      </c>
      <c r="E29" s="23">
        <f t="shared" si="21"/>
        <v>0</v>
      </c>
      <c r="F29" s="23">
        <f t="shared" si="1"/>
        <v>0</v>
      </c>
      <c r="G29" s="24">
        <f t="shared" si="2"/>
        <v>0</v>
      </c>
      <c r="H29" s="25"/>
      <c r="I29" s="26">
        <v>0</v>
      </c>
      <c r="J29" s="23">
        <f t="shared" si="3"/>
        <v>0</v>
      </c>
      <c r="K29" s="23">
        <f t="shared" si="4"/>
        <v>0</v>
      </c>
      <c r="L29" s="26"/>
      <c r="M29" s="26"/>
      <c r="N29" s="23">
        <f t="shared" si="5"/>
        <v>0</v>
      </c>
      <c r="O29" s="23">
        <f t="shared" si="6"/>
        <v>0</v>
      </c>
      <c r="P29" s="26"/>
      <c r="Q29" s="26"/>
      <c r="R29" s="23">
        <f t="shared" si="7"/>
        <v>0</v>
      </c>
      <c r="S29" s="23">
        <f t="shared" si="8"/>
        <v>0</v>
      </c>
      <c r="T29" s="26"/>
      <c r="U29" s="26"/>
      <c r="V29" s="23">
        <f t="shared" si="9"/>
        <v>0</v>
      </c>
      <c r="W29" s="23">
        <f t="shared" si="10"/>
        <v>0</v>
      </c>
      <c r="X29" s="26"/>
      <c r="Y29" s="26"/>
      <c r="Z29" s="23">
        <f t="shared" si="11"/>
        <v>0</v>
      </c>
      <c r="AA29" s="23">
        <f t="shared" si="12"/>
        <v>0</v>
      </c>
      <c r="AB29" s="26"/>
      <c r="AC29" s="26"/>
      <c r="AD29" s="23">
        <f t="shared" si="13"/>
        <v>0</v>
      </c>
      <c r="AE29" s="23">
        <f t="shared" si="14"/>
        <v>0</v>
      </c>
      <c r="AF29" s="26"/>
      <c r="AG29" s="26"/>
      <c r="AH29" s="23">
        <f t="shared" si="15"/>
        <v>0</v>
      </c>
      <c r="AI29" s="23">
        <f t="shared" si="16"/>
        <v>0</v>
      </c>
      <c r="AJ29" s="26"/>
      <c r="AK29" s="26"/>
      <c r="AL29" s="23">
        <f t="shared" si="17"/>
        <v>0</v>
      </c>
      <c r="AM29" s="23">
        <f t="shared" si="18"/>
        <v>0</v>
      </c>
      <c r="AN29" s="26"/>
      <c r="AO29" s="26"/>
      <c r="AP29" s="23">
        <f t="shared" si="19"/>
        <v>0</v>
      </c>
      <c r="AQ29" s="23">
        <f t="shared" si="20"/>
        <v>0</v>
      </c>
    </row>
    <row r="30" spans="1:43" ht="63.75" thickBot="1" x14ac:dyDescent="0.35">
      <c r="A30" s="15">
        <v>22</v>
      </c>
      <c r="B30" s="20" t="s">
        <v>43</v>
      </c>
      <c r="C30" s="21">
        <v>137213</v>
      </c>
      <c r="D30" s="22">
        <f t="shared" si="0"/>
        <v>0</v>
      </c>
      <c r="E30" s="23">
        <f t="shared" si="21"/>
        <v>0</v>
      </c>
      <c r="F30" s="23">
        <f t="shared" si="1"/>
        <v>0</v>
      </c>
      <c r="G30" s="24">
        <f t="shared" si="2"/>
        <v>0</v>
      </c>
      <c r="H30" s="25"/>
      <c r="I30" s="26">
        <v>0</v>
      </c>
      <c r="J30" s="23">
        <f t="shared" si="3"/>
        <v>0</v>
      </c>
      <c r="K30" s="23">
        <f t="shared" si="4"/>
        <v>0</v>
      </c>
      <c r="L30" s="26"/>
      <c r="M30" s="26"/>
      <c r="N30" s="23">
        <f t="shared" si="5"/>
        <v>0</v>
      </c>
      <c r="O30" s="23">
        <f t="shared" si="6"/>
        <v>0</v>
      </c>
      <c r="P30" s="26"/>
      <c r="Q30" s="26"/>
      <c r="R30" s="23">
        <f t="shared" si="7"/>
        <v>0</v>
      </c>
      <c r="S30" s="23">
        <f t="shared" si="8"/>
        <v>0</v>
      </c>
      <c r="T30" s="26"/>
      <c r="U30" s="26"/>
      <c r="V30" s="23">
        <f t="shared" si="9"/>
        <v>0</v>
      </c>
      <c r="W30" s="23">
        <f t="shared" si="10"/>
        <v>0</v>
      </c>
      <c r="X30" s="26"/>
      <c r="Y30" s="26"/>
      <c r="Z30" s="23">
        <f t="shared" si="11"/>
        <v>0</v>
      </c>
      <c r="AA30" s="23">
        <f t="shared" si="12"/>
        <v>0</v>
      </c>
      <c r="AB30" s="26"/>
      <c r="AC30" s="26"/>
      <c r="AD30" s="23">
        <f t="shared" si="13"/>
        <v>0</v>
      </c>
      <c r="AE30" s="23">
        <f t="shared" si="14"/>
        <v>0</v>
      </c>
      <c r="AF30" s="26"/>
      <c r="AG30" s="26"/>
      <c r="AH30" s="23">
        <f t="shared" si="15"/>
        <v>0</v>
      </c>
      <c r="AI30" s="23">
        <f t="shared" si="16"/>
        <v>0</v>
      </c>
      <c r="AJ30" s="26"/>
      <c r="AK30" s="26"/>
      <c r="AL30" s="23">
        <f t="shared" si="17"/>
        <v>0</v>
      </c>
      <c r="AM30" s="23">
        <f t="shared" si="18"/>
        <v>0</v>
      </c>
      <c r="AN30" s="26"/>
      <c r="AO30" s="26"/>
      <c r="AP30" s="23">
        <f t="shared" si="19"/>
        <v>0</v>
      </c>
      <c r="AQ30" s="23">
        <f t="shared" si="20"/>
        <v>0</v>
      </c>
    </row>
    <row r="31" spans="1:43" ht="48" thickBot="1" x14ac:dyDescent="0.35">
      <c r="A31" s="15">
        <v>23</v>
      </c>
      <c r="B31" s="20" t="s">
        <v>44</v>
      </c>
      <c r="C31" s="21">
        <v>97217</v>
      </c>
      <c r="D31" s="22">
        <f t="shared" si="0"/>
        <v>927</v>
      </c>
      <c r="E31" s="23">
        <f t="shared" si="21"/>
        <v>929</v>
      </c>
      <c r="F31" s="23">
        <f t="shared" si="1"/>
        <v>922</v>
      </c>
      <c r="G31" s="24">
        <f t="shared" si="2"/>
        <v>90022.941999999995</v>
      </c>
      <c r="H31" s="25">
        <v>381</v>
      </c>
      <c r="I31" s="26">
        <v>368</v>
      </c>
      <c r="J31" s="23">
        <v>376</v>
      </c>
      <c r="K31" s="23">
        <f t="shared" si="4"/>
        <v>36553.591999999997</v>
      </c>
      <c r="L31" s="26"/>
      <c r="M31" s="26"/>
      <c r="N31" s="23">
        <f t="shared" si="5"/>
        <v>0</v>
      </c>
      <c r="O31" s="23">
        <f t="shared" si="6"/>
        <v>0</v>
      </c>
      <c r="P31" s="26"/>
      <c r="Q31" s="26"/>
      <c r="R31" s="23">
        <f t="shared" si="7"/>
        <v>0</v>
      </c>
      <c r="S31" s="23">
        <f t="shared" si="8"/>
        <v>0</v>
      </c>
      <c r="T31" s="26">
        <v>258</v>
      </c>
      <c r="U31" s="26">
        <v>259</v>
      </c>
      <c r="V31" s="23">
        <f t="shared" si="9"/>
        <v>258</v>
      </c>
      <c r="W31" s="23">
        <f t="shared" si="10"/>
        <v>25081.986000000001</v>
      </c>
      <c r="X31" s="26"/>
      <c r="Y31" s="26"/>
      <c r="Z31" s="23">
        <f t="shared" si="11"/>
        <v>0</v>
      </c>
      <c r="AA31" s="23">
        <f t="shared" si="12"/>
        <v>0</v>
      </c>
      <c r="AB31" s="26">
        <v>0</v>
      </c>
      <c r="AC31" s="26"/>
      <c r="AD31" s="23">
        <f t="shared" si="13"/>
        <v>0</v>
      </c>
      <c r="AE31" s="23">
        <f t="shared" si="14"/>
        <v>0</v>
      </c>
      <c r="AF31" s="26">
        <v>0</v>
      </c>
      <c r="AG31" s="26"/>
      <c r="AH31" s="23">
        <f t="shared" si="15"/>
        <v>0</v>
      </c>
      <c r="AI31" s="23">
        <f t="shared" si="16"/>
        <v>0</v>
      </c>
      <c r="AJ31" s="26">
        <v>290</v>
      </c>
      <c r="AK31" s="26">
        <v>295</v>
      </c>
      <c r="AL31" s="23">
        <f t="shared" si="17"/>
        <v>292</v>
      </c>
      <c r="AM31" s="23">
        <f t="shared" si="18"/>
        <v>28387.364000000001</v>
      </c>
      <c r="AN31" s="26">
        <v>0</v>
      </c>
      <c r="AO31" s="26"/>
      <c r="AP31" s="23">
        <f t="shared" si="19"/>
        <v>0</v>
      </c>
      <c r="AQ31" s="23">
        <f t="shared" si="20"/>
        <v>0</v>
      </c>
    </row>
    <row r="32" spans="1:43" ht="63.75" thickBot="1" x14ac:dyDescent="0.35">
      <c r="A32" s="15">
        <v>24</v>
      </c>
      <c r="B32" s="20" t="s">
        <v>45</v>
      </c>
      <c r="C32" s="21">
        <v>106783</v>
      </c>
      <c r="D32" s="22">
        <f t="shared" si="0"/>
        <v>529</v>
      </c>
      <c r="E32" s="23">
        <f t="shared" si="21"/>
        <v>515</v>
      </c>
      <c r="F32" s="23">
        <f t="shared" si="1"/>
        <v>558</v>
      </c>
      <c r="G32" s="24">
        <f t="shared" si="2"/>
        <v>56488.207000000002</v>
      </c>
      <c r="H32" s="25"/>
      <c r="I32" s="26"/>
      <c r="J32" s="23">
        <f t="shared" si="3"/>
        <v>0</v>
      </c>
      <c r="K32" s="23">
        <f t="shared" si="4"/>
        <v>0</v>
      </c>
      <c r="L32" s="26"/>
      <c r="M32" s="26"/>
      <c r="N32" s="23">
        <f t="shared" si="5"/>
        <v>0</v>
      </c>
      <c r="O32" s="23">
        <f t="shared" si="6"/>
        <v>0</v>
      </c>
      <c r="P32" s="26"/>
      <c r="Q32" s="26"/>
      <c r="R32" s="23">
        <f t="shared" si="7"/>
        <v>0</v>
      </c>
      <c r="S32" s="23">
        <f t="shared" si="8"/>
        <v>0</v>
      </c>
      <c r="T32" s="26"/>
      <c r="U32" s="26"/>
      <c r="V32" s="23">
        <f t="shared" si="9"/>
        <v>0</v>
      </c>
      <c r="W32" s="23">
        <f t="shared" si="10"/>
        <v>0</v>
      </c>
      <c r="X32" s="26"/>
      <c r="Y32" s="26"/>
      <c r="Z32" s="23">
        <f t="shared" si="11"/>
        <v>0</v>
      </c>
      <c r="AA32" s="23">
        <f t="shared" si="12"/>
        <v>0</v>
      </c>
      <c r="AB32" s="26"/>
      <c r="AC32" s="26"/>
      <c r="AD32" s="23">
        <f t="shared" si="13"/>
        <v>0</v>
      </c>
      <c r="AE32" s="23">
        <f t="shared" si="14"/>
        <v>0</v>
      </c>
      <c r="AF32" s="26"/>
      <c r="AG32" s="26"/>
      <c r="AH32" s="23">
        <f t="shared" si="15"/>
        <v>0</v>
      </c>
      <c r="AI32" s="23">
        <f t="shared" si="16"/>
        <v>0</v>
      </c>
      <c r="AJ32" s="26"/>
      <c r="AK32" s="26"/>
      <c r="AL32" s="23">
        <f t="shared" si="17"/>
        <v>0</v>
      </c>
      <c r="AM32" s="23">
        <f t="shared" si="18"/>
        <v>0</v>
      </c>
      <c r="AN32" s="26">
        <v>515</v>
      </c>
      <c r="AO32" s="26">
        <v>558</v>
      </c>
      <c r="AP32" s="23">
        <f t="shared" si="19"/>
        <v>529</v>
      </c>
      <c r="AQ32" s="23">
        <f t="shared" si="20"/>
        <v>56488.207000000002</v>
      </c>
    </row>
    <row r="33" spans="1:43" ht="79.5" thickBot="1" x14ac:dyDescent="0.35">
      <c r="A33" s="15">
        <v>25</v>
      </c>
      <c r="B33" s="20" t="s">
        <v>46</v>
      </c>
      <c r="C33" s="21">
        <v>339404</v>
      </c>
      <c r="D33" s="22">
        <f t="shared" si="0"/>
        <v>0</v>
      </c>
      <c r="E33" s="23">
        <f t="shared" si="21"/>
        <v>0</v>
      </c>
      <c r="F33" s="23">
        <f t="shared" si="1"/>
        <v>0</v>
      </c>
      <c r="G33" s="24">
        <f t="shared" si="2"/>
        <v>0</v>
      </c>
      <c r="H33" s="25"/>
      <c r="I33" s="26"/>
      <c r="J33" s="23">
        <f t="shared" si="3"/>
        <v>0</v>
      </c>
      <c r="K33" s="23">
        <f t="shared" si="4"/>
        <v>0</v>
      </c>
      <c r="L33" s="26"/>
      <c r="M33" s="26"/>
      <c r="N33" s="23">
        <f t="shared" si="5"/>
        <v>0</v>
      </c>
      <c r="O33" s="23">
        <f t="shared" si="6"/>
        <v>0</v>
      </c>
      <c r="P33" s="26"/>
      <c r="Q33" s="26"/>
      <c r="R33" s="23">
        <f t="shared" si="7"/>
        <v>0</v>
      </c>
      <c r="S33" s="23">
        <f t="shared" si="8"/>
        <v>0</v>
      </c>
      <c r="T33" s="26"/>
      <c r="U33" s="26"/>
      <c r="V33" s="23">
        <f t="shared" si="9"/>
        <v>0</v>
      </c>
      <c r="W33" s="23">
        <f t="shared" si="10"/>
        <v>0</v>
      </c>
      <c r="X33" s="26"/>
      <c r="Y33" s="26"/>
      <c r="Z33" s="23">
        <f t="shared" si="11"/>
        <v>0</v>
      </c>
      <c r="AA33" s="23">
        <f t="shared" si="12"/>
        <v>0</v>
      </c>
      <c r="AB33" s="26"/>
      <c r="AC33" s="26"/>
      <c r="AD33" s="23">
        <f t="shared" si="13"/>
        <v>0</v>
      </c>
      <c r="AE33" s="23">
        <f t="shared" si="14"/>
        <v>0</v>
      </c>
      <c r="AF33" s="26"/>
      <c r="AG33" s="26"/>
      <c r="AH33" s="23">
        <f t="shared" si="15"/>
        <v>0</v>
      </c>
      <c r="AI33" s="23">
        <f t="shared" si="16"/>
        <v>0</v>
      </c>
      <c r="AJ33" s="26"/>
      <c r="AK33" s="26"/>
      <c r="AL33" s="23">
        <f t="shared" si="17"/>
        <v>0</v>
      </c>
      <c r="AM33" s="23">
        <f t="shared" si="18"/>
        <v>0</v>
      </c>
      <c r="AN33" s="26"/>
      <c r="AO33" s="26"/>
      <c r="AP33" s="23">
        <f t="shared" si="19"/>
        <v>0</v>
      </c>
      <c r="AQ33" s="23">
        <f t="shared" si="20"/>
        <v>0</v>
      </c>
    </row>
    <row r="34" spans="1:43" ht="79.5" thickBot="1" x14ac:dyDescent="0.35">
      <c r="A34" s="15">
        <v>26</v>
      </c>
      <c r="B34" s="20" t="s">
        <v>47</v>
      </c>
      <c r="C34" s="21">
        <v>350323</v>
      </c>
      <c r="D34" s="22">
        <f t="shared" si="0"/>
        <v>0</v>
      </c>
      <c r="E34" s="23">
        <f t="shared" si="21"/>
        <v>0</v>
      </c>
      <c r="F34" s="23">
        <f t="shared" si="1"/>
        <v>0</v>
      </c>
      <c r="G34" s="24">
        <f t="shared" si="2"/>
        <v>0</v>
      </c>
      <c r="H34" s="25"/>
      <c r="I34" s="26"/>
      <c r="J34" s="23">
        <f t="shared" si="3"/>
        <v>0</v>
      </c>
      <c r="K34" s="23">
        <f t="shared" si="4"/>
        <v>0</v>
      </c>
      <c r="L34" s="26"/>
      <c r="M34" s="26">
        <v>0</v>
      </c>
      <c r="N34" s="23">
        <f t="shared" si="5"/>
        <v>0</v>
      </c>
      <c r="O34" s="23">
        <f t="shared" si="6"/>
        <v>0</v>
      </c>
      <c r="P34" s="26"/>
      <c r="Q34" s="26"/>
      <c r="R34" s="23">
        <f t="shared" si="7"/>
        <v>0</v>
      </c>
      <c r="S34" s="23">
        <f t="shared" si="8"/>
        <v>0</v>
      </c>
      <c r="T34" s="26"/>
      <c r="U34" s="26"/>
      <c r="V34" s="23">
        <f t="shared" si="9"/>
        <v>0</v>
      </c>
      <c r="W34" s="23">
        <f t="shared" si="10"/>
        <v>0</v>
      </c>
      <c r="X34" s="26"/>
      <c r="Y34" s="26"/>
      <c r="Z34" s="23">
        <f t="shared" si="11"/>
        <v>0</v>
      </c>
      <c r="AA34" s="23">
        <f t="shared" si="12"/>
        <v>0</v>
      </c>
      <c r="AB34" s="26"/>
      <c r="AC34" s="26"/>
      <c r="AD34" s="23">
        <f t="shared" si="13"/>
        <v>0</v>
      </c>
      <c r="AE34" s="23">
        <f t="shared" si="14"/>
        <v>0</v>
      </c>
      <c r="AF34" s="26"/>
      <c r="AG34" s="26"/>
      <c r="AH34" s="23">
        <f t="shared" si="15"/>
        <v>0</v>
      </c>
      <c r="AI34" s="23">
        <f t="shared" si="16"/>
        <v>0</v>
      </c>
      <c r="AJ34" s="26"/>
      <c r="AK34" s="26"/>
      <c r="AL34" s="23">
        <f t="shared" si="17"/>
        <v>0</v>
      </c>
      <c r="AM34" s="23">
        <f t="shared" si="18"/>
        <v>0</v>
      </c>
      <c r="AN34" s="26"/>
      <c r="AO34" s="26"/>
      <c r="AP34" s="23">
        <f t="shared" si="19"/>
        <v>0</v>
      </c>
      <c r="AQ34" s="23">
        <f t="shared" si="20"/>
        <v>0</v>
      </c>
    </row>
    <row r="35" spans="1:43" ht="113.25" thickBot="1" x14ac:dyDescent="0.35">
      <c r="A35" s="15">
        <v>27</v>
      </c>
      <c r="B35" s="27" t="s">
        <v>48</v>
      </c>
      <c r="C35" s="21">
        <v>95808</v>
      </c>
      <c r="D35" s="22">
        <f t="shared" si="0"/>
        <v>2153</v>
      </c>
      <c r="E35" s="23">
        <f t="shared" si="21"/>
        <v>2156</v>
      </c>
      <c r="F35" s="23">
        <f t="shared" si="1"/>
        <v>2146</v>
      </c>
      <c r="G35" s="24">
        <f t="shared" si="2"/>
        <v>206274.62400000001</v>
      </c>
      <c r="H35" s="25"/>
      <c r="I35" s="26"/>
      <c r="J35" s="23">
        <f t="shared" si="3"/>
        <v>0</v>
      </c>
      <c r="K35" s="23">
        <f t="shared" si="4"/>
        <v>0</v>
      </c>
      <c r="L35" s="26">
        <v>573</v>
      </c>
      <c r="M35" s="26">
        <v>612</v>
      </c>
      <c r="N35" s="23">
        <f t="shared" si="5"/>
        <v>586</v>
      </c>
      <c r="O35" s="23">
        <f t="shared" si="6"/>
        <v>56143.487999999998</v>
      </c>
      <c r="P35" s="26">
        <v>794</v>
      </c>
      <c r="Q35" s="26">
        <v>748</v>
      </c>
      <c r="R35" s="23">
        <f t="shared" si="7"/>
        <v>779</v>
      </c>
      <c r="S35" s="23">
        <f t="shared" si="8"/>
        <v>74634.432000000001</v>
      </c>
      <c r="T35" s="26"/>
      <c r="U35" s="26"/>
      <c r="V35" s="23">
        <f t="shared" si="9"/>
        <v>0</v>
      </c>
      <c r="W35" s="23">
        <f t="shared" si="10"/>
        <v>0</v>
      </c>
      <c r="X35" s="26">
        <v>789</v>
      </c>
      <c r="Y35" s="26">
        <v>786</v>
      </c>
      <c r="Z35" s="23">
        <f t="shared" si="11"/>
        <v>788</v>
      </c>
      <c r="AA35" s="23">
        <f t="shared" si="12"/>
        <v>75496.703999999998</v>
      </c>
      <c r="AB35" s="26"/>
      <c r="AC35" s="26"/>
      <c r="AD35" s="23">
        <f t="shared" si="13"/>
        <v>0</v>
      </c>
      <c r="AE35" s="23">
        <f t="shared" si="14"/>
        <v>0</v>
      </c>
      <c r="AF35" s="26"/>
      <c r="AG35" s="26"/>
      <c r="AH35" s="23">
        <f t="shared" si="15"/>
        <v>0</v>
      </c>
      <c r="AI35" s="23">
        <f t="shared" si="16"/>
        <v>0</v>
      </c>
      <c r="AJ35" s="26"/>
      <c r="AK35" s="26"/>
      <c r="AL35" s="23">
        <f t="shared" si="17"/>
        <v>0</v>
      </c>
      <c r="AM35" s="23">
        <f t="shared" si="18"/>
        <v>0</v>
      </c>
      <c r="AN35" s="26"/>
      <c r="AO35" s="26"/>
      <c r="AP35" s="23">
        <f t="shared" si="19"/>
        <v>0</v>
      </c>
      <c r="AQ35" s="23">
        <f t="shared" si="20"/>
        <v>0</v>
      </c>
    </row>
    <row r="36" spans="1:43" ht="79.5" thickBot="1" x14ac:dyDescent="0.35">
      <c r="A36" s="15">
        <v>28</v>
      </c>
      <c r="B36" s="20" t="s">
        <v>49</v>
      </c>
      <c r="C36" s="21">
        <v>204710</v>
      </c>
      <c r="D36" s="22">
        <v>1</v>
      </c>
      <c r="E36" s="23">
        <f t="shared" si="21"/>
        <v>0</v>
      </c>
      <c r="F36" s="23">
        <f t="shared" si="1"/>
        <v>1</v>
      </c>
      <c r="G36" s="24">
        <f t="shared" si="2"/>
        <v>0</v>
      </c>
      <c r="H36" s="25"/>
      <c r="I36" s="26"/>
      <c r="J36" s="23">
        <f t="shared" si="3"/>
        <v>0</v>
      </c>
      <c r="K36" s="23">
        <f t="shared" si="4"/>
        <v>0</v>
      </c>
      <c r="L36" s="26"/>
      <c r="M36" s="26">
        <v>1</v>
      </c>
      <c r="N36" s="23">
        <f t="shared" si="5"/>
        <v>0</v>
      </c>
      <c r="O36" s="23">
        <f t="shared" si="6"/>
        <v>0</v>
      </c>
      <c r="P36" s="26"/>
      <c r="Q36" s="26"/>
      <c r="R36" s="23">
        <f t="shared" si="7"/>
        <v>0</v>
      </c>
      <c r="S36" s="23">
        <f t="shared" si="8"/>
        <v>0</v>
      </c>
      <c r="T36" s="26"/>
      <c r="U36" s="26"/>
      <c r="V36" s="23">
        <f t="shared" si="9"/>
        <v>0</v>
      </c>
      <c r="W36" s="23">
        <f t="shared" si="10"/>
        <v>0</v>
      </c>
      <c r="X36" s="26"/>
      <c r="Y36" s="26"/>
      <c r="Z36" s="23">
        <f t="shared" si="11"/>
        <v>0</v>
      </c>
      <c r="AA36" s="23">
        <f t="shared" si="12"/>
        <v>0</v>
      </c>
      <c r="AB36" s="26"/>
      <c r="AC36" s="26"/>
      <c r="AD36" s="23">
        <f t="shared" si="13"/>
        <v>0</v>
      </c>
      <c r="AE36" s="23">
        <f t="shared" si="14"/>
        <v>0</v>
      </c>
      <c r="AF36" s="26"/>
      <c r="AG36" s="26"/>
      <c r="AH36" s="23">
        <f t="shared" si="15"/>
        <v>0</v>
      </c>
      <c r="AI36" s="23">
        <f t="shared" si="16"/>
        <v>0</v>
      </c>
      <c r="AJ36" s="26"/>
      <c r="AK36" s="26"/>
      <c r="AL36" s="23">
        <f t="shared" si="17"/>
        <v>0</v>
      </c>
      <c r="AM36" s="23">
        <f t="shared" si="18"/>
        <v>0</v>
      </c>
      <c r="AN36" s="26"/>
      <c r="AO36" s="26"/>
      <c r="AP36" s="23">
        <f t="shared" si="19"/>
        <v>0</v>
      </c>
      <c r="AQ36" s="23">
        <f t="shared" si="20"/>
        <v>0</v>
      </c>
    </row>
    <row r="37" spans="1:43" ht="79.5" thickBot="1" x14ac:dyDescent="0.35">
      <c r="A37" s="15">
        <v>29</v>
      </c>
      <c r="B37" s="20" t="s">
        <v>50</v>
      </c>
      <c r="C37" s="21">
        <v>328941</v>
      </c>
      <c r="D37" s="22">
        <f t="shared" si="0"/>
        <v>0</v>
      </c>
      <c r="E37" s="23">
        <f t="shared" si="21"/>
        <v>0</v>
      </c>
      <c r="F37" s="23">
        <f t="shared" si="1"/>
        <v>0</v>
      </c>
      <c r="G37" s="24">
        <f t="shared" si="2"/>
        <v>0</v>
      </c>
      <c r="H37" s="25"/>
      <c r="I37" s="26"/>
      <c r="J37" s="23">
        <f t="shared" si="3"/>
        <v>0</v>
      </c>
      <c r="K37" s="23">
        <f t="shared" si="4"/>
        <v>0</v>
      </c>
      <c r="L37" s="26"/>
      <c r="M37" s="26"/>
      <c r="N37" s="23">
        <f t="shared" si="5"/>
        <v>0</v>
      </c>
      <c r="O37" s="23">
        <f t="shared" si="6"/>
        <v>0</v>
      </c>
      <c r="P37" s="26"/>
      <c r="Q37" s="26"/>
      <c r="R37" s="23">
        <f t="shared" si="7"/>
        <v>0</v>
      </c>
      <c r="S37" s="23">
        <f t="shared" si="8"/>
        <v>0</v>
      </c>
      <c r="T37" s="26"/>
      <c r="U37" s="26"/>
      <c r="V37" s="23">
        <f t="shared" si="9"/>
        <v>0</v>
      </c>
      <c r="W37" s="23">
        <f t="shared" si="10"/>
        <v>0</v>
      </c>
      <c r="X37" s="26"/>
      <c r="Y37" s="26"/>
      <c r="Z37" s="23">
        <f t="shared" si="11"/>
        <v>0</v>
      </c>
      <c r="AA37" s="23">
        <f t="shared" si="12"/>
        <v>0</v>
      </c>
      <c r="AB37" s="26"/>
      <c r="AC37" s="26"/>
      <c r="AD37" s="23">
        <f t="shared" si="13"/>
        <v>0</v>
      </c>
      <c r="AE37" s="23">
        <f t="shared" si="14"/>
        <v>0</v>
      </c>
      <c r="AF37" s="26"/>
      <c r="AG37" s="26"/>
      <c r="AH37" s="23">
        <f t="shared" si="15"/>
        <v>0</v>
      </c>
      <c r="AI37" s="23">
        <f t="shared" si="16"/>
        <v>0</v>
      </c>
      <c r="AJ37" s="26"/>
      <c r="AK37" s="26"/>
      <c r="AL37" s="23">
        <f t="shared" si="17"/>
        <v>0</v>
      </c>
      <c r="AM37" s="23">
        <f t="shared" si="18"/>
        <v>0</v>
      </c>
      <c r="AN37" s="26"/>
      <c r="AO37" s="26"/>
      <c r="AP37" s="23">
        <f t="shared" si="19"/>
        <v>0</v>
      </c>
      <c r="AQ37" s="23">
        <f t="shared" si="20"/>
        <v>0</v>
      </c>
    </row>
    <row r="38" spans="1:43" ht="79.5" thickBot="1" x14ac:dyDescent="0.35">
      <c r="A38" s="15">
        <v>30</v>
      </c>
      <c r="B38" s="20" t="s">
        <v>51</v>
      </c>
      <c r="C38" s="21">
        <v>350323</v>
      </c>
      <c r="D38" s="22">
        <f t="shared" si="0"/>
        <v>0</v>
      </c>
      <c r="E38" s="23">
        <f t="shared" si="21"/>
        <v>0</v>
      </c>
      <c r="F38" s="23">
        <f t="shared" si="1"/>
        <v>0</v>
      </c>
      <c r="G38" s="24">
        <f t="shared" si="2"/>
        <v>0</v>
      </c>
      <c r="H38" s="25"/>
      <c r="I38" s="26"/>
      <c r="J38" s="23">
        <f t="shared" si="3"/>
        <v>0</v>
      </c>
      <c r="K38" s="23">
        <f t="shared" si="4"/>
        <v>0</v>
      </c>
      <c r="L38" s="26"/>
      <c r="M38" s="26"/>
      <c r="N38" s="23">
        <f t="shared" si="5"/>
        <v>0</v>
      </c>
      <c r="O38" s="23">
        <f t="shared" si="6"/>
        <v>0</v>
      </c>
      <c r="P38" s="26"/>
      <c r="Q38" s="26"/>
      <c r="R38" s="23">
        <f t="shared" si="7"/>
        <v>0</v>
      </c>
      <c r="S38" s="23">
        <f t="shared" si="8"/>
        <v>0</v>
      </c>
      <c r="T38" s="26"/>
      <c r="U38" s="26"/>
      <c r="V38" s="23">
        <f t="shared" si="9"/>
        <v>0</v>
      </c>
      <c r="W38" s="23">
        <f t="shared" si="10"/>
        <v>0</v>
      </c>
      <c r="X38" s="26"/>
      <c r="Y38" s="26"/>
      <c r="Z38" s="23">
        <f t="shared" si="11"/>
        <v>0</v>
      </c>
      <c r="AA38" s="23">
        <f t="shared" si="12"/>
        <v>0</v>
      </c>
      <c r="AB38" s="26"/>
      <c r="AC38" s="26"/>
      <c r="AD38" s="23">
        <f t="shared" si="13"/>
        <v>0</v>
      </c>
      <c r="AE38" s="23">
        <f t="shared" si="14"/>
        <v>0</v>
      </c>
      <c r="AF38" s="26"/>
      <c r="AG38" s="26"/>
      <c r="AH38" s="23">
        <f t="shared" si="15"/>
        <v>0</v>
      </c>
      <c r="AI38" s="23">
        <f t="shared" si="16"/>
        <v>0</v>
      </c>
      <c r="AJ38" s="26"/>
      <c r="AK38" s="26"/>
      <c r="AL38" s="23">
        <f t="shared" si="17"/>
        <v>0</v>
      </c>
      <c r="AM38" s="23">
        <f t="shared" si="18"/>
        <v>0</v>
      </c>
      <c r="AN38" s="26"/>
      <c r="AO38" s="26"/>
      <c r="AP38" s="23">
        <f t="shared" si="19"/>
        <v>0</v>
      </c>
      <c r="AQ38" s="23">
        <f t="shared" si="20"/>
        <v>0</v>
      </c>
    </row>
    <row r="39" spans="1:43" ht="79.5" thickBot="1" x14ac:dyDescent="0.35">
      <c r="A39" s="15">
        <v>31</v>
      </c>
      <c r="B39" s="20" t="s">
        <v>52</v>
      </c>
      <c r="C39" s="21">
        <v>194483</v>
      </c>
      <c r="D39" s="22">
        <f t="shared" si="0"/>
        <v>0</v>
      </c>
      <c r="E39" s="23">
        <f t="shared" si="21"/>
        <v>0</v>
      </c>
      <c r="F39" s="23">
        <f t="shared" si="1"/>
        <v>0</v>
      </c>
      <c r="G39" s="24">
        <f t="shared" si="2"/>
        <v>0</v>
      </c>
      <c r="H39" s="25"/>
      <c r="I39" s="26"/>
      <c r="J39" s="23">
        <f t="shared" si="3"/>
        <v>0</v>
      </c>
      <c r="K39" s="23">
        <f t="shared" si="4"/>
        <v>0</v>
      </c>
      <c r="L39" s="26"/>
      <c r="M39" s="26"/>
      <c r="N39" s="23">
        <f t="shared" si="5"/>
        <v>0</v>
      </c>
      <c r="O39" s="23">
        <f t="shared" si="6"/>
        <v>0</v>
      </c>
      <c r="P39" s="26"/>
      <c r="Q39" s="26"/>
      <c r="R39" s="23">
        <f t="shared" si="7"/>
        <v>0</v>
      </c>
      <c r="S39" s="23">
        <f t="shared" si="8"/>
        <v>0</v>
      </c>
      <c r="T39" s="26"/>
      <c r="U39" s="26"/>
      <c r="V39" s="23">
        <f t="shared" si="9"/>
        <v>0</v>
      </c>
      <c r="W39" s="23">
        <f t="shared" si="10"/>
        <v>0</v>
      </c>
      <c r="X39" s="26"/>
      <c r="Y39" s="26"/>
      <c r="Z39" s="23">
        <f t="shared" si="11"/>
        <v>0</v>
      </c>
      <c r="AA39" s="23">
        <f t="shared" si="12"/>
        <v>0</v>
      </c>
      <c r="AB39" s="26"/>
      <c r="AC39" s="26"/>
      <c r="AD39" s="23">
        <f t="shared" si="13"/>
        <v>0</v>
      </c>
      <c r="AE39" s="23">
        <f t="shared" si="14"/>
        <v>0</v>
      </c>
      <c r="AF39" s="26"/>
      <c r="AG39" s="26"/>
      <c r="AH39" s="23">
        <f t="shared" si="15"/>
        <v>0</v>
      </c>
      <c r="AI39" s="23">
        <f t="shared" si="16"/>
        <v>0</v>
      </c>
      <c r="AJ39" s="26"/>
      <c r="AK39" s="26"/>
      <c r="AL39" s="23">
        <f t="shared" si="17"/>
        <v>0</v>
      </c>
      <c r="AM39" s="23">
        <f t="shared" si="18"/>
        <v>0</v>
      </c>
      <c r="AN39" s="26"/>
      <c r="AO39" s="26"/>
      <c r="AP39" s="23">
        <f t="shared" si="19"/>
        <v>0</v>
      </c>
      <c r="AQ39" s="23">
        <f t="shared" si="20"/>
        <v>0</v>
      </c>
    </row>
    <row r="40" spans="1:43" ht="79.5" thickBot="1" x14ac:dyDescent="0.35">
      <c r="A40" s="15">
        <v>32</v>
      </c>
      <c r="B40" s="20" t="s">
        <v>53</v>
      </c>
      <c r="C40" s="21">
        <v>204710</v>
      </c>
      <c r="D40" s="22">
        <f t="shared" si="0"/>
        <v>0</v>
      </c>
      <c r="E40" s="23">
        <f t="shared" si="21"/>
        <v>0</v>
      </c>
      <c r="F40" s="23">
        <f t="shared" si="1"/>
        <v>0</v>
      </c>
      <c r="G40" s="24">
        <f t="shared" si="2"/>
        <v>0</v>
      </c>
      <c r="H40" s="25"/>
      <c r="I40" s="26"/>
      <c r="J40" s="23">
        <f t="shared" si="3"/>
        <v>0</v>
      </c>
      <c r="K40" s="23">
        <f t="shared" si="4"/>
        <v>0</v>
      </c>
      <c r="L40" s="26"/>
      <c r="M40" s="26"/>
      <c r="N40" s="23">
        <f t="shared" si="5"/>
        <v>0</v>
      </c>
      <c r="O40" s="23">
        <f t="shared" si="6"/>
        <v>0</v>
      </c>
      <c r="P40" s="26"/>
      <c r="Q40" s="26"/>
      <c r="R40" s="23">
        <f t="shared" si="7"/>
        <v>0</v>
      </c>
      <c r="S40" s="23">
        <f t="shared" si="8"/>
        <v>0</v>
      </c>
      <c r="T40" s="26"/>
      <c r="U40" s="26"/>
      <c r="V40" s="23">
        <f t="shared" si="9"/>
        <v>0</v>
      </c>
      <c r="W40" s="23">
        <f t="shared" si="10"/>
        <v>0</v>
      </c>
      <c r="X40" s="26"/>
      <c r="Y40" s="26"/>
      <c r="Z40" s="23">
        <f t="shared" si="11"/>
        <v>0</v>
      </c>
      <c r="AA40" s="23">
        <f t="shared" si="12"/>
        <v>0</v>
      </c>
      <c r="AB40" s="26"/>
      <c r="AC40" s="26"/>
      <c r="AD40" s="23">
        <f t="shared" si="13"/>
        <v>0</v>
      </c>
      <c r="AE40" s="23">
        <f t="shared" si="14"/>
        <v>0</v>
      </c>
      <c r="AF40" s="26"/>
      <c r="AG40" s="26"/>
      <c r="AH40" s="23">
        <f t="shared" si="15"/>
        <v>0</v>
      </c>
      <c r="AI40" s="23">
        <f t="shared" si="16"/>
        <v>0</v>
      </c>
      <c r="AJ40" s="26"/>
      <c r="AK40" s="26"/>
      <c r="AL40" s="23">
        <f t="shared" si="17"/>
        <v>0</v>
      </c>
      <c r="AM40" s="23">
        <f t="shared" si="18"/>
        <v>0</v>
      </c>
      <c r="AN40" s="26"/>
      <c r="AO40" s="26"/>
      <c r="AP40" s="23">
        <f t="shared" si="19"/>
        <v>0</v>
      </c>
      <c r="AQ40" s="23">
        <f t="shared" si="20"/>
        <v>0</v>
      </c>
    </row>
    <row r="41" spans="1:43" ht="79.5" thickBot="1" x14ac:dyDescent="0.35">
      <c r="A41" s="15">
        <v>33</v>
      </c>
      <c r="B41" s="20" t="s">
        <v>54</v>
      </c>
      <c r="C41" s="21">
        <v>245638</v>
      </c>
      <c r="D41" s="22">
        <f t="shared" si="0"/>
        <v>0</v>
      </c>
      <c r="E41" s="23">
        <f t="shared" si="21"/>
        <v>0</v>
      </c>
      <c r="F41" s="23">
        <f t="shared" si="1"/>
        <v>1</v>
      </c>
      <c r="G41" s="24">
        <f t="shared" si="2"/>
        <v>0</v>
      </c>
      <c r="H41" s="25"/>
      <c r="I41" s="26">
        <v>1</v>
      </c>
      <c r="J41" s="23">
        <f t="shared" si="3"/>
        <v>0</v>
      </c>
      <c r="K41" s="23">
        <f t="shared" si="4"/>
        <v>0</v>
      </c>
      <c r="L41" s="26"/>
      <c r="M41" s="26"/>
      <c r="N41" s="23">
        <f t="shared" si="5"/>
        <v>0</v>
      </c>
      <c r="O41" s="23">
        <f t="shared" si="6"/>
        <v>0</v>
      </c>
      <c r="P41" s="26"/>
      <c r="Q41" s="26"/>
      <c r="R41" s="23">
        <f t="shared" si="7"/>
        <v>0</v>
      </c>
      <c r="S41" s="23">
        <f t="shared" si="8"/>
        <v>0</v>
      </c>
      <c r="T41" s="26"/>
      <c r="U41" s="26"/>
      <c r="V41" s="23">
        <f t="shared" si="9"/>
        <v>0</v>
      </c>
      <c r="W41" s="23">
        <f t="shared" si="10"/>
        <v>0</v>
      </c>
      <c r="X41" s="26"/>
      <c r="Y41" s="26"/>
      <c r="Z41" s="23">
        <f t="shared" si="11"/>
        <v>0</v>
      </c>
      <c r="AA41" s="23">
        <f t="shared" si="12"/>
        <v>0</v>
      </c>
      <c r="AB41" s="26"/>
      <c r="AC41" s="26"/>
      <c r="AD41" s="23">
        <f t="shared" si="13"/>
        <v>0</v>
      </c>
      <c r="AE41" s="23">
        <f t="shared" si="14"/>
        <v>0</v>
      </c>
      <c r="AF41" s="26"/>
      <c r="AG41" s="26"/>
      <c r="AH41" s="23">
        <f t="shared" si="15"/>
        <v>0</v>
      </c>
      <c r="AI41" s="23">
        <f t="shared" si="16"/>
        <v>0</v>
      </c>
      <c r="AJ41" s="26"/>
      <c r="AK41" s="26"/>
      <c r="AL41" s="23">
        <f t="shared" si="17"/>
        <v>0</v>
      </c>
      <c r="AM41" s="23">
        <f t="shared" si="18"/>
        <v>0</v>
      </c>
      <c r="AN41" s="26"/>
      <c r="AO41" s="26"/>
      <c r="AP41" s="23">
        <f t="shared" si="19"/>
        <v>0</v>
      </c>
      <c r="AQ41" s="23">
        <f t="shared" si="20"/>
        <v>0</v>
      </c>
    </row>
    <row r="42" spans="1:43" ht="95.25" thickBot="1" x14ac:dyDescent="0.35">
      <c r="A42" s="15">
        <v>34</v>
      </c>
      <c r="B42" s="20" t="s">
        <v>55</v>
      </c>
      <c r="C42" s="21">
        <v>255864</v>
      </c>
      <c r="D42" s="22">
        <f t="shared" si="0"/>
        <v>0</v>
      </c>
      <c r="E42" s="23">
        <f t="shared" si="21"/>
        <v>0</v>
      </c>
      <c r="F42" s="23">
        <f t="shared" si="1"/>
        <v>0</v>
      </c>
      <c r="G42" s="24">
        <f t="shared" si="2"/>
        <v>0</v>
      </c>
      <c r="H42" s="25"/>
      <c r="I42" s="26"/>
      <c r="J42" s="23">
        <f t="shared" si="3"/>
        <v>0</v>
      </c>
      <c r="K42" s="23">
        <f t="shared" si="4"/>
        <v>0</v>
      </c>
      <c r="L42" s="26"/>
      <c r="M42" s="26"/>
      <c r="N42" s="23">
        <f t="shared" si="5"/>
        <v>0</v>
      </c>
      <c r="O42" s="23">
        <f t="shared" si="6"/>
        <v>0</v>
      </c>
      <c r="P42" s="26"/>
      <c r="Q42" s="26"/>
      <c r="R42" s="23">
        <f t="shared" si="7"/>
        <v>0</v>
      </c>
      <c r="S42" s="23">
        <f t="shared" si="8"/>
        <v>0</v>
      </c>
      <c r="T42" s="26"/>
      <c r="U42" s="26"/>
      <c r="V42" s="23">
        <f t="shared" si="9"/>
        <v>0</v>
      </c>
      <c r="W42" s="23">
        <f t="shared" si="10"/>
        <v>0</v>
      </c>
      <c r="X42" s="26"/>
      <c r="Y42" s="26"/>
      <c r="Z42" s="23">
        <f t="shared" si="11"/>
        <v>0</v>
      </c>
      <c r="AA42" s="23">
        <f t="shared" si="12"/>
        <v>0</v>
      </c>
      <c r="AB42" s="26"/>
      <c r="AC42" s="26"/>
      <c r="AD42" s="23">
        <f t="shared" si="13"/>
        <v>0</v>
      </c>
      <c r="AE42" s="23">
        <f t="shared" si="14"/>
        <v>0</v>
      </c>
      <c r="AF42" s="26"/>
      <c r="AG42" s="26"/>
      <c r="AH42" s="23">
        <f t="shared" si="15"/>
        <v>0</v>
      </c>
      <c r="AI42" s="23">
        <f t="shared" si="16"/>
        <v>0</v>
      </c>
      <c r="AJ42" s="26"/>
      <c r="AK42" s="26"/>
      <c r="AL42" s="23">
        <f t="shared" si="17"/>
        <v>0</v>
      </c>
      <c r="AM42" s="23">
        <f t="shared" si="18"/>
        <v>0</v>
      </c>
      <c r="AN42" s="26"/>
      <c r="AO42" s="26"/>
      <c r="AP42" s="23">
        <f t="shared" si="19"/>
        <v>0</v>
      </c>
      <c r="AQ42" s="23">
        <f t="shared" si="20"/>
        <v>0</v>
      </c>
    </row>
    <row r="43" spans="1:43" ht="95.25" thickBot="1" x14ac:dyDescent="0.35">
      <c r="A43" s="15">
        <v>35</v>
      </c>
      <c r="B43" s="20" t="s">
        <v>56</v>
      </c>
      <c r="C43" s="21">
        <v>277246</v>
      </c>
      <c r="D43" s="22">
        <f t="shared" si="0"/>
        <v>0</v>
      </c>
      <c r="E43" s="23">
        <f t="shared" si="21"/>
        <v>0</v>
      </c>
      <c r="F43" s="23">
        <f t="shared" si="1"/>
        <v>0</v>
      </c>
      <c r="G43" s="24">
        <f t="shared" si="2"/>
        <v>0</v>
      </c>
      <c r="H43" s="25"/>
      <c r="I43" s="26"/>
      <c r="J43" s="23">
        <f t="shared" si="3"/>
        <v>0</v>
      </c>
      <c r="K43" s="23">
        <f t="shared" si="4"/>
        <v>0</v>
      </c>
      <c r="L43" s="26"/>
      <c r="M43" s="26"/>
      <c r="N43" s="23">
        <f t="shared" si="5"/>
        <v>0</v>
      </c>
      <c r="O43" s="23">
        <f t="shared" si="6"/>
        <v>0</v>
      </c>
      <c r="P43" s="26"/>
      <c r="Q43" s="26"/>
      <c r="R43" s="23">
        <f t="shared" si="7"/>
        <v>0</v>
      </c>
      <c r="S43" s="23">
        <f t="shared" si="8"/>
        <v>0</v>
      </c>
      <c r="T43" s="26"/>
      <c r="U43" s="26"/>
      <c r="V43" s="23">
        <f t="shared" si="9"/>
        <v>0</v>
      </c>
      <c r="W43" s="23">
        <f t="shared" si="10"/>
        <v>0</v>
      </c>
      <c r="X43" s="26"/>
      <c r="Y43" s="26"/>
      <c r="Z43" s="23">
        <f t="shared" si="11"/>
        <v>0</v>
      </c>
      <c r="AA43" s="23">
        <f t="shared" si="12"/>
        <v>0</v>
      </c>
      <c r="AB43" s="26"/>
      <c r="AC43" s="26"/>
      <c r="AD43" s="23">
        <f t="shared" si="13"/>
        <v>0</v>
      </c>
      <c r="AE43" s="23">
        <f t="shared" si="14"/>
        <v>0</v>
      </c>
      <c r="AF43" s="26"/>
      <c r="AG43" s="26"/>
      <c r="AH43" s="23">
        <f t="shared" si="15"/>
        <v>0</v>
      </c>
      <c r="AI43" s="23">
        <f t="shared" si="16"/>
        <v>0</v>
      </c>
      <c r="AJ43" s="26"/>
      <c r="AK43" s="26"/>
      <c r="AL43" s="23">
        <f t="shared" si="17"/>
        <v>0</v>
      </c>
      <c r="AM43" s="23">
        <f t="shared" si="18"/>
        <v>0</v>
      </c>
      <c r="AN43" s="26"/>
      <c r="AO43" s="26"/>
      <c r="AP43" s="23">
        <f t="shared" si="19"/>
        <v>0</v>
      </c>
      <c r="AQ43" s="23">
        <f t="shared" si="20"/>
        <v>0</v>
      </c>
    </row>
    <row r="44" spans="1:43" ht="79.5" thickBot="1" x14ac:dyDescent="0.35">
      <c r="A44" s="15">
        <v>36</v>
      </c>
      <c r="B44" s="20" t="s">
        <v>57</v>
      </c>
      <c r="C44" s="21">
        <v>120237</v>
      </c>
      <c r="D44" s="22">
        <f t="shared" si="0"/>
        <v>6</v>
      </c>
      <c r="E44" s="23">
        <f t="shared" si="21"/>
        <v>7</v>
      </c>
      <c r="F44" s="23">
        <f t="shared" si="1"/>
        <v>5</v>
      </c>
      <c r="G44" s="24">
        <f t="shared" si="2"/>
        <v>721.42200000000003</v>
      </c>
      <c r="H44" s="25"/>
      <c r="I44" s="26"/>
      <c r="J44" s="23">
        <f t="shared" si="3"/>
        <v>0</v>
      </c>
      <c r="K44" s="23">
        <f t="shared" si="4"/>
        <v>0</v>
      </c>
      <c r="L44" s="26">
        <v>5</v>
      </c>
      <c r="M44" s="26">
        <v>4</v>
      </c>
      <c r="N44" s="23">
        <v>4</v>
      </c>
      <c r="O44" s="23">
        <f t="shared" si="6"/>
        <v>480.94799999999998</v>
      </c>
      <c r="P44" s="26"/>
      <c r="Q44" s="26"/>
      <c r="R44" s="23">
        <f t="shared" si="7"/>
        <v>0</v>
      </c>
      <c r="S44" s="23">
        <f t="shared" si="8"/>
        <v>0</v>
      </c>
      <c r="T44" s="26">
        <v>2</v>
      </c>
      <c r="U44" s="26">
        <v>1</v>
      </c>
      <c r="V44" s="23">
        <v>2</v>
      </c>
      <c r="W44" s="23">
        <f t="shared" si="10"/>
        <v>240.47399999999999</v>
      </c>
      <c r="X44" s="26"/>
      <c r="Y44" s="26"/>
      <c r="Z44" s="23">
        <f t="shared" si="11"/>
        <v>0</v>
      </c>
      <c r="AA44" s="23">
        <f t="shared" si="12"/>
        <v>0</v>
      </c>
      <c r="AB44" s="26"/>
      <c r="AC44" s="26"/>
      <c r="AD44" s="23">
        <f t="shared" si="13"/>
        <v>0</v>
      </c>
      <c r="AE44" s="23">
        <f t="shared" si="14"/>
        <v>0</v>
      </c>
      <c r="AF44" s="26"/>
      <c r="AG44" s="26"/>
      <c r="AH44" s="23">
        <f t="shared" si="15"/>
        <v>0</v>
      </c>
      <c r="AI44" s="23">
        <f t="shared" si="16"/>
        <v>0</v>
      </c>
      <c r="AJ44" s="26"/>
      <c r="AK44" s="26"/>
      <c r="AL44" s="23">
        <f t="shared" si="17"/>
        <v>0</v>
      </c>
      <c r="AM44" s="23">
        <f t="shared" si="18"/>
        <v>0</v>
      </c>
      <c r="AN44" s="26"/>
      <c r="AO44" s="26"/>
      <c r="AP44" s="23">
        <f t="shared" si="19"/>
        <v>0</v>
      </c>
      <c r="AQ44" s="23">
        <f t="shared" si="20"/>
        <v>0</v>
      </c>
    </row>
    <row r="45" spans="1:43" ht="95.25" thickBot="1" x14ac:dyDescent="0.35">
      <c r="A45" s="15">
        <v>37</v>
      </c>
      <c r="B45" s="20" t="s">
        <v>58</v>
      </c>
      <c r="C45" s="21">
        <v>255864</v>
      </c>
      <c r="D45" s="22">
        <f t="shared" si="0"/>
        <v>0</v>
      </c>
      <c r="E45" s="23">
        <f t="shared" si="21"/>
        <v>0</v>
      </c>
      <c r="F45" s="23">
        <f t="shared" si="1"/>
        <v>0</v>
      </c>
      <c r="G45" s="24">
        <f t="shared" si="2"/>
        <v>0</v>
      </c>
      <c r="H45" s="25"/>
      <c r="I45" s="26"/>
      <c r="J45" s="23">
        <f t="shared" si="3"/>
        <v>0</v>
      </c>
      <c r="K45" s="23">
        <f t="shared" si="4"/>
        <v>0</v>
      </c>
      <c r="L45" s="26"/>
      <c r="M45" s="26"/>
      <c r="N45" s="23">
        <f t="shared" si="5"/>
        <v>0</v>
      </c>
      <c r="O45" s="23">
        <f t="shared" si="6"/>
        <v>0</v>
      </c>
      <c r="P45" s="26"/>
      <c r="Q45" s="26"/>
      <c r="R45" s="23">
        <f t="shared" si="7"/>
        <v>0</v>
      </c>
      <c r="S45" s="23">
        <f t="shared" si="8"/>
        <v>0</v>
      </c>
      <c r="T45" s="26"/>
      <c r="U45" s="26"/>
      <c r="V45" s="23">
        <f t="shared" si="9"/>
        <v>0</v>
      </c>
      <c r="W45" s="23">
        <f t="shared" si="10"/>
        <v>0</v>
      </c>
      <c r="X45" s="26"/>
      <c r="Y45" s="26"/>
      <c r="Z45" s="23">
        <f t="shared" si="11"/>
        <v>0</v>
      </c>
      <c r="AA45" s="23">
        <f t="shared" si="12"/>
        <v>0</v>
      </c>
      <c r="AB45" s="26"/>
      <c r="AC45" s="26"/>
      <c r="AD45" s="23">
        <f t="shared" si="13"/>
        <v>0</v>
      </c>
      <c r="AE45" s="23">
        <f t="shared" si="14"/>
        <v>0</v>
      </c>
      <c r="AF45" s="26"/>
      <c r="AG45" s="26"/>
      <c r="AH45" s="23">
        <f t="shared" si="15"/>
        <v>0</v>
      </c>
      <c r="AI45" s="23">
        <f t="shared" si="16"/>
        <v>0</v>
      </c>
      <c r="AJ45" s="26"/>
      <c r="AK45" s="26"/>
      <c r="AL45" s="23">
        <f t="shared" si="17"/>
        <v>0</v>
      </c>
      <c r="AM45" s="23">
        <f t="shared" si="18"/>
        <v>0</v>
      </c>
      <c r="AN45" s="26"/>
      <c r="AO45" s="26"/>
      <c r="AP45" s="23">
        <f t="shared" si="19"/>
        <v>0</v>
      </c>
      <c r="AQ45" s="23">
        <f t="shared" si="20"/>
        <v>0</v>
      </c>
    </row>
    <row r="46" spans="1:43" ht="95.25" thickBot="1" x14ac:dyDescent="0.35">
      <c r="A46" s="15">
        <v>38</v>
      </c>
      <c r="B46" s="20" t="s">
        <v>59</v>
      </c>
      <c r="C46" s="21">
        <v>277246</v>
      </c>
      <c r="D46" s="22">
        <f t="shared" si="0"/>
        <v>0</v>
      </c>
      <c r="E46" s="23">
        <f t="shared" si="21"/>
        <v>0</v>
      </c>
      <c r="F46" s="23">
        <f t="shared" si="1"/>
        <v>0</v>
      </c>
      <c r="G46" s="24">
        <f t="shared" si="2"/>
        <v>0</v>
      </c>
      <c r="H46" s="25"/>
      <c r="I46" s="26"/>
      <c r="J46" s="23">
        <f t="shared" si="3"/>
        <v>0</v>
      </c>
      <c r="K46" s="23">
        <f t="shared" si="4"/>
        <v>0</v>
      </c>
      <c r="L46" s="26"/>
      <c r="M46" s="26"/>
      <c r="N46" s="23">
        <f t="shared" si="5"/>
        <v>0</v>
      </c>
      <c r="O46" s="23">
        <f t="shared" si="6"/>
        <v>0</v>
      </c>
      <c r="P46" s="26"/>
      <c r="Q46" s="26"/>
      <c r="R46" s="23">
        <f t="shared" si="7"/>
        <v>0</v>
      </c>
      <c r="S46" s="23">
        <f t="shared" si="8"/>
        <v>0</v>
      </c>
      <c r="T46" s="26"/>
      <c r="U46" s="26"/>
      <c r="V46" s="23">
        <f t="shared" si="9"/>
        <v>0</v>
      </c>
      <c r="W46" s="23">
        <f t="shared" si="10"/>
        <v>0</v>
      </c>
      <c r="X46" s="26"/>
      <c r="Y46" s="26"/>
      <c r="Z46" s="23">
        <f t="shared" si="11"/>
        <v>0</v>
      </c>
      <c r="AA46" s="23">
        <f t="shared" si="12"/>
        <v>0</v>
      </c>
      <c r="AB46" s="26"/>
      <c r="AC46" s="26"/>
      <c r="AD46" s="23">
        <f t="shared" si="13"/>
        <v>0</v>
      </c>
      <c r="AE46" s="23">
        <f t="shared" si="14"/>
        <v>0</v>
      </c>
      <c r="AF46" s="26"/>
      <c r="AG46" s="26"/>
      <c r="AH46" s="23">
        <f t="shared" si="15"/>
        <v>0</v>
      </c>
      <c r="AI46" s="23">
        <f t="shared" si="16"/>
        <v>0</v>
      </c>
      <c r="AJ46" s="26"/>
      <c r="AK46" s="26"/>
      <c r="AL46" s="23">
        <f t="shared" si="17"/>
        <v>0</v>
      </c>
      <c r="AM46" s="23">
        <f t="shared" si="18"/>
        <v>0</v>
      </c>
      <c r="AN46" s="26"/>
      <c r="AO46" s="26"/>
      <c r="AP46" s="23">
        <f t="shared" si="19"/>
        <v>0</v>
      </c>
      <c r="AQ46" s="23">
        <f t="shared" si="20"/>
        <v>0</v>
      </c>
    </row>
    <row r="47" spans="1:43" ht="63" x14ac:dyDescent="0.3">
      <c r="A47" s="28">
        <v>39</v>
      </c>
      <c r="B47" s="29" t="s">
        <v>60</v>
      </c>
      <c r="C47" s="21">
        <v>483581</v>
      </c>
      <c r="D47" s="22">
        <f t="shared" si="0"/>
        <v>0</v>
      </c>
      <c r="E47" s="23">
        <f t="shared" si="21"/>
        <v>0</v>
      </c>
      <c r="F47" s="23">
        <f t="shared" si="1"/>
        <v>0</v>
      </c>
      <c r="G47" s="24">
        <f t="shared" si="2"/>
        <v>0</v>
      </c>
      <c r="H47" s="25"/>
      <c r="I47" s="26"/>
      <c r="J47" s="23">
        <f t="shared" si="3"/>
        <v>0</v>
      </c>
      <c r="K47" s="23">
        <f t="shared" si="4"/>
        <v>0</v>
      </c>
      <c r="L47" s="26"/>
      <c r="M47" s="26"/>
      <c r="N47" s="23">
        <f t="shared" si="5"/>
        <v>0</v>
      </c>
      <c r="O47" s="23">
        <f t="shared" si="6"/>
        <v>0</v>
      </c>
      <c r="P47" s="26"/>
      <c r="Q47" s="26"/>
      <c r="R47" s="23">
        <f t="shared" si="7"/>
        <v>0</v>
      </c>
      <c r="S47" s="23">
        <f t="shared" si="8"/>
        <v>0</v>
      </c>
      <c r="T47" s="26"/>
      <c r="U47" s="26"/>
      <c r="V47" s="23">
        <f t="shared" si="9"/>
        <v>0</v>
      </c>
      <c r="W47" s="23">
        <f t="shared" si="10"/>
        <v>0</v>
      </c>
      <c r="X47" s="26"/>
      <c r="Y47" s="26"/>
      <c r="Z47" s="23">
        <f t="shared" si="11"/>
        <v>0</v>
      </c>
      <c r="AA47" s="23">
        <f t="shared" si="12"/>
        <v>0</v>
      </c>
      <c r="AB47" s="26"/>
      <c r="AC47" s="26"/>
      <c r="AD47" s="23">
        <f t="shared" si="13"/>
        <v>0</v>
      </c>
      <c r="AE47" s="23">
        <f t="shared" si="14"/>
        <v>0</v>
      </c>
      <c r="AF47" s="26"/>
      <c r="AG47" s="26"/>
      <c r="AH47" s="23">
        <f t="shared" si="15"/>
        <v>0</v>
      </c>
      <c r="AI47" s="23">
        <f t="shared" si="16"/>
        <v>0</v>
      </c>
      <c r="AJ47" s="26"/>
      <c r="AK47" s="26"/>
      <c r="AL47" s="23">
        <f t="shared" si="17"/>
        <v>0</v>
      </c>
      <c r="AM47" s="23">
        <f t="shared" si="18"/>
        <v>0</v>
      </c>
      <c r="AN47" s="26"/>
      <c r="AO47" s="26"/>
      <c r="AP47" s="23">
        <f t="shared" si="19"/>
        <v>0</v>
      </c>
      <c r="AQ47" s="23">
        <f t="shared" si="20"/>
        <v>0</v>
      </c>
    </row>
    <row r="48" spans="1:43" ht="93" customHeight="1" x14ac:dyDescent="0.3">
      <c r="A48" s="18">
        <v>40</v>
      </c>
      <c r="B48" s="30" t="s">
        <v>61</v>
      </c>
      <c r="C48" s="21">
        <v>403986</v>
      </c>
      <c r="D48" s="22">
        <f t="shared" si="0"/>
        <v>0</v>
      </c>
      <c r="E48" s="23">
        <f t="shared" si="21"/>
        <v>0</v>
      </c>
      <c r="F48" s="23">
        <f t="shared" si="1"/>
        <v>0</v>
      </c>
      <c r="G48" s="24">
        <f t="shared" si="2"/>
        <v>0</v>
      </c>
      <c r="H48" s="25"/>
      <c r="I48" s="26"/>
      <c r="J48" s="23">
        <f t="shared" si="3"/>
        <v>0</v>
      </c>
      <c r="K48" s="23">
        <f t="shared" si="4"/>
        <v>0</v>
      </c>
      <c r="L48" s="26"/>
      <c r="M48" s="26"/>
      <c r="N48" s="23">
        <f t="shared" si="5"/>
        <v>0</v>
      </c>
      <c r="O48" s="23">
        <f t="shared" si="6"/>
        <v>0</v>
      </c>
      <c r="P48" s="26"/>
      <c r="Q48" s="26"/>
      <c r="R48" s="23">
        <f t="shared" si="7"/>
        <v>0</v>
      </c>
      <c r="S48" s="23">
        <f t="shared" si="8"/>
        <v>0</v>
      </c>
      <c r="T48" s="26"/>
      <c r="U48" s="26"/>
      <c r="V48" s="23">
        <f t="shared" si="9"/>
        <v>0</v>
      </c>
      <c r="W48" s="23">
        <f t="shared" si="10"/>
        <v>0</v>
      </c>
      <c r="X48" s="26"/>
      <c r="Y48" s="26"/>
      <c r="Z48" s="23">
        <f t="shared" si="11"/>
        <v>0</v>
      </c>
      <c r="AA48" s="23">
        <f t="shared" si="12"/>
        <v>0</v>
      </c>
      <c r="AB48" s="26"/>
      <c r="AC48" s="26"/>
      <c r="AD48" s="23">
        <f t="shared" si="13"/>
        <v>0</v>
      </c>
      <c r="AE48" s="23">
        <f t="shared" si="14"/>
        <v>0</v>
      </c>
      <c r="AF48" s="26"/>
      <c r="AG48" s="26"/>
      <c r="AH48" s="23">
        <f t="shared" si="15"/>
        <v>0</v>
      </c>
      <c r="AI48" s="23">
        <f t="shared" si="16"/>
        <v>0</v>
      </c>
      <c r="AJ48" s="26"/>
      <c r="AK48" s="26"/>
      <c r="AL48" s="23">
        <f t="shared" si="17"/>
        <v>0</v>
      </c>
      <c r="AM48" s="23">
        <f t="shared" si="18"/>
        <v>0</v>
      </c>
      <c r="AN48" s="26"/>
      <c r="AO48" s="26"/>
      <c r="AP48" s="23">
        <f t="shared" si="19"/>
        <v>0</v>
      </c>
      <c r="AQ48" s="23">
        <f t="shared" si="20"/>
        <v>0</v>
      </c>
    </row>
    <row r="49" spans="1:43" ht="63" x14ac:dyDescent="0.3">
      <c r="A49" s="18">
        <v>41</v>
      </c>
      <c r="B49" s="30" t="s">
        <v>62</v>
      </c>
      <c r="C49" s="21">
        <v>304902</v>
      </c>
      <c r="D49" s="22">
        <f t="shared" si="0"/>
        <v>0</v>
      </c>
      <c r="E49" s="23">
        <f t="shared" si="21"/>
        <v>0</v>
      </c>
      <c r="F49" s="23">
        <f t="shared" si="1"/>
        <v>0</v>
      </c>
      <c r="G49" s="24">
        <f t="shared" si="2"/>
        <v>0</v>
      </c>
      <c r="H49" s="25"/>
      <c r="I49" s="26"/>
      <c r="J49" s="23">
        <f t="shared" si="3"/>
        <v>0</v>
      </c>
      <c r="K49" s="23">
        <f t="shared" si="4"/>
        <v>0</v>
      </c>
      <c r="L49" s="26"/>
      <c r="M49" s="26"/>
      <c r="N49" s="23">
        <f t="shared" si="5"/>
        <v>0</v>
      </c>
      <c r="O49" s="23">
        <f t="shared" si="6"/>
        <v>0</v>
      </c>
      <c r="P49" s="26"/>
      <c r="Q49" s="26"/>
      <c r="R49" s="23">
        <f t="shared" si="7"/>
        <v>0</v>
      </c>
      <c r="S49" s="23">
        <f t="shared" si="8"/>
        <v>0</v>
      </c>
      <c r="T49" s="26"/>
      <c r="U49" s="26"/>
      <c r="V49" s="23">
        <f t="shared" si="9"/>
        <v>0</v>
      </c>
      <c r="W49" s="23">
        <f t="shared" si="10"/>
        <v>0</v>
      </c>
      <c r="X49" s="26"/>
      <c r="Y49" s="26"/>
      <c r="Z49" s="23">
        <f t="shared" si="11"/>
        <v>0</v>
      </c>
      <c r="AA49" s="23">
        <f t="shared" si="12"/>
        <v>0</v>
      </c>
      <c r="AB49" s="26"/>
      <c r="AC49" s="26"/>
      <c r="AD49" s="23">
        <f t="shared" si="13"/>
        <v>0</v>
      </c>
      <c r="AE49" s="23">
        <f t="shared" si="14"/>
        <v>0</v>
      </c>
      <c r="AF49" s="26"/>
      <c r="AG49" s="26"/>
      <c r="AH49" s="23">
        <f t="shared" si="15"/>
        <v>0</v>
      </c>
      <c r="AI49" s="23">
        <f t="shared" si="16"/>
        <v>0</v>
      </c>
      <c r="AJ49" s="26"/>
      <c r="AK49" s="26"/>
      <c r="AL49" s="23">
        <f t="shared" si="17"/>
        <v>0</v>
      </c>
      <c r="AM49" s="23">
        <f t="shared" si="18"/>
        <v>0</v>
      </c>
      <c r="AN49" s="26"/>
      <c r="AO49" s="26"/>
      <c r="AP49" s="23">
        <f t="shared" si="19"/>
        <v>0</v>
      </c>
      <c r="AQ49" s="23">
        <f t="shared" si="20"/>
        <v>0</v>
      </c>
    </row>
    <row r="50" spans="1:43" ht="63.75" thickBot="1" x14ac:dyDescent="0.35">
      <c r="A50" s="15">
        <v>42</v>
      </c>
      <c r="B50" s="20" t="s">
        <v>63</v>
      </c>
      <c r="C50" s="21">
        <v>272057</v>
      </c>
      <c r="D50" s="22">
        <f t="shared" si="0"/>
        <v>0</v>
      </c>
      <c r="E50" s="23">
        <f t="shared" si="21"/>
        <v>0</v>
      </c>
      <c r="F50" s="23">
        <f t="shared" si="1"/>
        <v>0</v>
      </c>
      <c r="G50" s="24">
        <f t="shared" si="2"/>
        <v>0</v>
      </c>
      <c r="H50" s="25"/>
      <c r="I50" s="26"/>
      <c r="J50" s="23">
        <f t="shared" si="3"/>
        <v>0</v>
      </c>
      <c r="K50" s="23">
        <f t="shared" si="4"/>
        <v>0</v>
      </c>
      <c r="L50" s="26"/>
      <c r="M50" s="26"/>
      <c r="N50" s="23">
        <f t="shared" si="5"/>
        <v>0</v>
      </c>
      <c r="O50" s="23">
        <f t="shared" si="6"/>
        <v>0</v>
      </c>
      <c r="P50" s="26"/>
      <c r="Q50" s="26"/>
      <c r="R50" s="23">
        <f t="shared" si="7"/>
        <v>0</v>
      </c>
      <c r="S50" s="23">
        <f t="shared" si="8"/>
        <v>0</v>
      </c>
      <c r="T50" s="26"/>
      <c r="U50" s="26"/>
      <c r="V50" s="23">
        <f t="shared" si="9"/>
        <v>0</v>
      </c>
      <c r="W50" s="23">
        <f t="shared" si="10"/>
        <v>0</v>
      </c>
      <c r="X50" s="26"/>
      <c r="Y50" s="26"/>
      <c r="Z50" s="23">
        <f t="shared" si="11"/>
        <v>0</v>
      </c>
      <c r="AA50" s="23">
        <f t="shared" si="12"/>
        <v>0</v>
      </c>
      <c r="AB50" s="26"/>
      <c r="AC50" s="26"/>
      <c r="AD50" s="23">
        <f t="shared" si="13"/>
        <v>0</v>
      </c>
      <c r="AE50" s="23">
        <f t="shared" si="14"/>
        <v>0</v>
      </c>
      <c r="AF50" s="26"/>
      <c r="AG50" s="26"/>
      <c r="AH50" s="23">
        <f t="shared" si="15"/>
        <v>0</v>
      </c>
      <c r="AI50" s="23">
        <f t="shared" si="16"/>
        <v>0</v>
      </c>
      <c r="AJ50" s="26"/>
      <c r="AK50" s="26"/>
      <c r="AL50" s="23">
        <f t="shared" si="17"/>
        <v>0</v>
      </c>
      <c r="AM50" s="23">
        <f t="shared" si="18"/>
        <v>0</v>
      </c>
      <c r="AN50" s="26"/>
      <c r="AO50" s="26"/>
      <c r="AP50" s="23">
        <f t="shared" si="19"/>
        <v>0</v>
      </c>
      <c r="AQ50" s="23">
        <f t="shared" si="20"/>
        <v>0</v>
      </c>
    </row>
    <row r="51" spans="1:43" ht="63.75" thickBot="1" x14ac:dyDescent="0.35">
      <c r="A51" s="15">
        <v>43</v>
      </c>
      <c r="B51" s="20" t="s">
        <v>64</v>
      </c>
      <c r="C51" s="21">
        <v>147665</v>
      </c>
      <c r="D51" s="22">
        <f t="shared" si="0"/>
        <v>0</v>
      </c>
      <c r="E51" s="23">
        <f t="shared" si="21"/>
        <v>0</v>
      </c>
      <c r="F51" s="23">
        <f t="shared" si="1"/>
        <v>0</v>
      </c>
      <c r="G51" s="24">
        <f t="shared" si="2"/>
        <v>0</v>
      </c>
      <c r="H51" s="25"/>
      <c r="I51" s="26"/>
      <c r="J51" s="23">
        <f t="shared" si="3"/>
        <v>0</v>
      </c>
      <c r="K51" s="23">
        <f t="shared" si="4"/>
        <v>0</v>
      </c>
      <c r="L51" s="26"/>
      <c r="M51" s="26"/>
      <c r="N51" s="23">
        <f t="shared" si="5"/>
        <v>0</v>
      </c>
      <c r="O51" s="23">
        <f t="shared" si="6"/>
        <v>0</v>
      </c>
      <c r="P51" s="26"/>
      <c r="Q51" s="26"/>
      <c r="R51" s="23">
        <f t="shared" si="7"/>
        <v>0</v>
      </c>
      <c r="S51" s="23">
        <f t="shared" si="8"/>
        <v>0</v>
      </c>
      <c r="T51" s="26"/>
      <c r="U51" s="26"/>
      <c r="V51" s="23">
        <f t="shared" si="9"/>
        <v>0</v>
      </c>
      <c r="W51" s="23">
        <f t="shared" si="10"/>
        <v>0</v>
      </c>
      <c r="X51" s="26"/>
      <c r="Y51" s="26"/>
      <c r="Z51" s="23">
        <f t="shared" si="11"/>
        <v>0</v>
      </c>
      <c r="AA51" s="23">
        <f t="shared" si="12"/>
        <v>0</v>
      </c>
      <c r="AB51" s="26"/>
      <c r="AC51" s="26"/>
      <c r="AD51" s="23">
        <f t="shared" si="13"/>
        <v>0</v>
      </c>
      <c r="AE51" s="23">
        <f t="shared" si="14"/>
        <v>0</v>
      </c>
      <c r="AF51" s="26"/>
      <c r="AG51" s="26"/>
      <c r="AH51" s="23">
        <f t="shared" si="15"/>
        <v>0</v>
      </c>
      <c r="AI51" s="23">
        <f t="shared" si="16"/>
        <v>0</v>
      </c>
      <c r="AJ51" s="26"/>
      <c r="AK51" s="26"/>
      <c r="AL51" s="23">
        <f t="shared" si="17"/>
        <v>0</v>
      </c>
      <c r="AM51" s="23">
        <f t="shared" si="18"/>
        <v>0</v>
      </c>
      <c r="AN51" s="26"/>
      <c r="AO51" s="26"/>
      <c r="AP51" s="23">
        <f t="shared" si="19"/>
        <v>0</v>
      </c>
      <c r="AQ51" s="23">
        <f t="shared" si="20"/>
        <v>0</v>
      </c>
    </row>
    <row r="52" spans="1:43" ht="61.9" customHeight="1" x14ac:dyDescent="0.3">
      <c r="A52" s="28">
        <v>44</v>
      </c>
      <c r="B52" s="31" t="s">
        <v>65</v>
      </c>
      <c r="C52" s="21">
        <v>90569</v>
      </c>
      <c r="D52" s="22">
        <f t="shared" si="0"/>
        <v>0</v>
      </c>
      <c r="E52" s="23">
        <f t="shared" si="21"/>
        <v>0</v>
      </c>
      <c r="F52" s="23">
        <f t="shared" si="1"/>
        <v>0</v>
      </c>
      <c r="G52" s="24">
        <f t="shared" si="2"/>
        <v>0</v>
      </c>
      <c r="H52" s="25"/>
      <c r="I52" s="26"/>
      <c r="J52" s="23">
        <f t="shared" si="3"/>
        <v>0</v>
      </c>
      <c r="K52" s="23">
        <f t="shared" si="4"/>
        <v>0</v>
      </c>
      <c r="L52" s="26"/>
      <c r="M52" s="26"/>
      <c r="N52" s="23">
        <f t="shared" si="5"/>
        <v>0</v>
      </c>
      <c r="O52" s="23">
        <f t="shared" si="6"/>
        <v>0</v>
      </c>
      <c r="P52" s="26"/>
      <c r="Q52" s="26"/>
      <c r="R52" s="23">
        <f t="shared" si="7"/>
        <v>0</v>
      </c>
      <c r="S52" s="23">
        <f t="shared" si="8"/>
        <v>0</v>
      </c>
      <c r="T52" s="26"/>
      <c r="U52" s="26"/>
      <c r="V52" s="23">
        <f t="shared" si="9"/>
        <v>0</v>
      </c>
      <c r="W52" s="23">
        <f t="shared" si="10"/>
        <v>0</v>
      </c>
      <c r="X52" s="26"/>
      <c r="Y52" s="26"/>
      <c r="Z52" s="23">
        <f t="shared" si="11"/>
        <v>0</v>
      </c>
      <c r="AA52" s="23">
        <f t="shared" si="12"/>
        <v>0</v>
      </c>
      <c r="AB52" s="26"/>
      <c r="AC52" s="26"/>
      <c r="AD52" s="23">
        <f t="shared" si="13"/>
        <v>0</v>
      </c>
      <c r="AE52" s="23">
        <f t="shared" si="14"/>
        <v>0</v>
      </c>
      <c r="AF52" s="26"/>
      <c r="AG52" s="26"/>
      <c r="AH52" s="23">
        <f t="shared" si="15"/>
        <v>0</v>
      </c>
      <c r="AI52" s="23">
        <f t="shared" si="16"/>
        <v>0</v>
      </c>
      <c r="AJ52" s="26"/>
      <c r="AK52" s="26"/>
      <c r="AL52" s="23">
        <f t="shared" si="17"/>
        <v>0</v>
      </c>
      <c r="AM52" s="23">
        <f t="shared" si="18"/>
        <v>0</v>
      </c>
      <c r="AN52" s="26"/>
      <c r="AO52" s="26"/>
      <c r="AP52" s="23">
        <f t="shared" si="19"/>
        <v>0</v>
      </c>
      <c r="AQ52" s="23">
        <f t="shared" si="20"/>
        <v>0</v>
      </c>
    </row>
    <row r="53" spans="1:43" ht="47.25" x14ac:dyDescent="0.3">
      <c r="A53" s="18">
        <v>45</v>
      </c>
      <c r="B53" s="32" t="s">
        <v>66</v>
      </c>
      <c r="C53" s="21">
        <v>97180</v>
      </c>
      <c r="D53" s="22">
        <f t="shared" si="0"/>
        <v>348</v>
      </c>
      <c r="E53" s="23">
        <f t="shared" si="21"/>
        <v>339</v>
      </c>
      <c r="F53" s="23">
        <f t="shared" si="1"/>
        <v>365</v>
      </c>
      <c r="G53" s="24">
        <f t="shared" si="2"/>
        <v>33818.639999999999</v>
      </c>
      <c r="H53" s="25">
        <v>50</v>
      </c>
      <c r="I53" s="26">
        <v>57</v>
      </c>
      <c r="J53" s="23">
        <v>53</v>
      </c>
      <c r="K53" s="23">
        <f t="shared" si="4"/>
        <v>5150.54</v>
      </c>
      <c r="L53" s="26"/>
      <c r="M53" s="26"/>
      <c r="N53" s="23">
        <f t="shared" si="5"/>
        <v>0</v>
      </c>
      <c r="O53" s="23">
        <f t="shared" si="6"/>
        <v>0</v>
      </c>
      <c r="P53" s="26"/>
      <c r="Q53" s="26"/>
      <c r="R53" s="23">
        <f t="shared" si="7"/>
        <v>0</v>
      </c>
      <c r="S53" s="23">
        <f t="shared" si="8"/>
        <v>0</v>
      </c>
      <c r="T53" s="26">
        <v>69</v>
      </c>
      <c r="U53" s="26">
        <v>69</v>
      </c>
      <c r="V53" s="23">
        <f t="shared" si="9"/>
        <v>69</v>
      </c>
      <c r="W53" s="23">
        <f t="shared" si="10"/>
        <v>6705.42</v>
      </c>
      <c r="X53" s="26"/>
      <c r="Y53" s="26"/>
      <c r="Z53" s="23">
        <f t="shared" si="11"/>
        <v>0</v>
      </c>
      <c r="AA53" s="23">
        <f t="shared" si="12"/>
        <v>0</v>
      </c>
      <c r="AB53" s="26">
        <v>0</v>
      </c>
      <c r="AC53" s="26"/>
      <c r="AD53" s="23">
        <f t="shared" si="13"/>
        <v>0</v>
      </c>
      <c r="AE53" s="23">
        <f t="shared" si="14"/>
        <v>0</v>
      </c>
      <c r="AF53" s="26">
        <v>0</v>
      </c>
      <c r="AG53" s="26"/>
      <c r="AH53" s="23">
        <f t="shared" si="15"/>
        <v>0</v>
      </c>
      <c r="AI53" s="23">
        <f t="shared" si="16"/>
        <v>0</v>
      </c>
      <c r="AJ53" s="26">
        <v>75</v>
      </c>
      <c r="AK53" s="26">
        <v>84</v>
      </c>
      <c r="AL53" s="23">
        <f t="shared" si="17"/>
        <v>78</v>
      </c>
      <c r="AM53" s="23">
        <f t="shared" si="18"/>
        <v>7580.04</v>
      </c>
      <c r="AN53" s="26">
        <v>145</v>
      </c>
      <c r="AO53" s="26">
        <v>155</v>
      </c>
      <c r="AP53" s="23">
        <f t="shared" si="19"/>
        <v>148</v>
      </c>
      <c r="AQ53" s="23">
        <f t="shared" si="20"/>
        <v>14382.64</v>
      </c>
    </row>
    <row r="54" spans="1:43" ht="63.75" thickBot="1" x14ac:dyDescent="0.35">
      <c r="A54" s="15">
        <v>46</v>
      </c>
      <c r="B54" s="20" t="s">
        <v>67</v>
      </c>
      <c r="C54" s="21">
        <v>106746</v>
      </c>
      <c r="D54" s="22">
        <f t="shared" si="0"/>
        <v>0</v>
      </c>
      <c r="E54" s="23">
        <f t="shared" si="21"/>
        <v>0</v>
      </c>
      <c r="F54" s="23">
        <f t="shared" si="1"/>
        <v>0</v>
      </c>
      <c r="G54" s="24">
        <f t="shared" si="2"/>
        <v>0</v>
      </c>
      <c r="H54" s="25"/>
      <c r="I54" s="26"/>
      <c r="J54" s="23">
        <f t="shared" si="3"/>
        <v>0</v>
      </c>
      <c r="K54" s="23">
        <f t="shared" si="4"/>
        <v>0</v>
      </c>
      <c r="L54" s="26"/>
      <c r="M54" s="26"/>
      <c r="N54" s="23">
        <f t="shared" si="5"/>
        <v>0</v>
      </c>
      <c r="O54" s="23">
        <f t="shared" si="6"/>
        <v>0</v>
      </c>
      <c r="P54" s="26"/>
      <c r="Q54" s="26"/>
      <c r="R54" s="23">
        <f t="shared" si="7"/>
        <v>0</v>
      </c>
      <c r="S54" s="23">
        <f t="shared" si="8"/>
        <v>0</v>
      </c>
      <c r="T54" s="26"/>
      <c r="U54" s="26"/>
      <c r="V54" s="23">
        <f t="shared" si="9"/>
        <v>0</v>
      </c>
      <c r="W54" s="23">
        <f t="shared" si="10"/>
        <v>0</v>
      </c>
      <c r="X54" s="26"/>
      <c r="Y54" s="26"/>
      <c r="Z54" s="23">
        <f t="shared" si="11"/>
        <v>0</v>
      </c>
      <c r="AA54" s="23">
        <f t="shared" si="12"/>
        <v>0</v>
      </c>
      <c r="AB54" s="26"/>
      <c r="AC54" s="26"/>
      <c r="AD54" s="23">
        <f t="shared" si="13"/>
        <v>0</v>
      </c>
      <c r="AE54" s="23">
        <f t="shared" si="14"/>
        <v>0</v>
      </c>
      <c r="AF54" s="26"/>
      <c r="AG54" s="26"/>
      <c r="AH54" s="23">
        <f t="shared" si="15"/>
        <v>0</v>
      </c>
      <c r="AI54" s="23">
        <f t="shared" si="16"/>
        <v>0</v>
      </c>
      <c r="AJ54" s="26"/>
      <c r="AK54" s="26"/>
      <c r="AL54" s="23">
        <f t="shared" si="17"/>
        <v>0</v>
      </c>
      <c r="AM54" s="23">
        <f t="shared" si="18"/>
        <v>0</v>
      </c>
      <c r="AN54" s="26"/>
      <c r="AO54" s="26"/>
      <c r="AP54" s="23">
        <f t="shared" si="19"/>
        <v>0</v>
      </c>
      <c r="AQ54" s="23">
        <f t="shared" si="20"/>
        <v>0</v>
      </c>
    </row>
    <row r="55" spans="1:43" ht="79.5" thickBot="1" x14ac:dyDescent="0.35">
      <c r="A55" s="15">
        <v>47</v>
      </c>
      <c r="B55" s="20" t="s">
        <v>68</v>
      </c>
      <c r="C55" s="21">
        <v>345075</v>
      </c>
      <c r="D55" s="22">
        <f t="shared" si="0"/>
        <v>0</v>
      </c>
      <c r="E55" s="23">
        <f t="shared" si="21"/>
        <v>0</v>
      </c>
      <c r="F55" s="23">
        <f t="shared" si="1"/>
        <v>0</v>
      </c>
      <c r="G55" s="24">
        <f t="shared" si="2"/>
        <v>0</v>
      </c>
      <c r="H55" s="25"/>
      <c r="I55" s="26"/>
      <c r="J55" s="23">
        <f t="shared" si="3"/>
        <v>0</v>
      </c>
      <c r="K55" s="23">
        <f t="shared" si="4"/>
        <v>0</v>
      </c>
      <c r="L55" s="26"/>
      <c r="M55" s="26"/>
      <c r="N55" s="23">
        <f t="shared" si="5"/>
        <v>0</v>
      </c>
      <c r="O55" s="23">
        <f t="shared" si="6"/>
        <v>0</v>
      </c>
      <c r="P55" s="26"/>
      <c r="Q55" s="26"/>
      <c r="R55" s="23">
        <f t="shared" si="7"/>
        <v>0</v>
      </c>
      <c r="S55" s="23">
        <f t="shared" si="8"/>
        <v>0</v>
      </c>
      <c r="T55" s="26"/>
      <c r="U55" s="26"/>
      <c r="V55" s="23">
        <f t="shared" si="9"/>
        <v>0</v>
      </c>
      <c r="W55" s="23">
        <f t="shared" si="10"/>
        <v>0</v>
      </c>
      <c r="X55" s="26"/>
      <c r="Y55" s="26"/>
      <c r="Z55" s="23">
        <f t="shared" si="11"/>
        <v>0</v>
      </c>
      <c r="AA55" s="23">
        <f t="shared" si="12"/>
        <v>0</v>
      </c>
      <c r="AB55" s="26"/>
      <c r="AC55" s="26"/>
      <c r="AD55" s="23">
        <f t="shared" si="13"/>
        <v>0</v>
      </c>
      <c r="AE55" s="23">
        <f t="shared" si="14"/>
        <v>0</v>
      </c>
      <c r="AF55" s="26"/>
      <c r="AG55" s="26"/>
      <c r="AH55" s="23">
        <f t="shared" si="15"/>
        <v>0</v>
      </c>
      <c r="AI55" s="23">
        <f t="shared" si="16"/>
        <v>0</v>
      </c>
      <c r="AJ55" s="26"/>
      <c r="AK55" s="26"/>
      <c r="AL55" s="23">
        <f t="shared" si="17"/>
        <v>0</v>
      </c>
      <c r="AM55" s="23">
        <f t="shared" si="18"/>
        <v>0</v>
      </c>
      <c r="AN55" s="26"/>
      <c r="AO55" s="26"/>
      <c r="AP55" s="23">
        <f t="shared" si="19"/>
        <v>0</v>
      </c>
      <c r="AQ55" s="23">
        <f t="shared" si="20"/>
        <v>0</v>
      </c>
    </row>
    <row r="56" spans="1:43" ht="79.5" thickBot="1" x14ac:dyDescent="0.35">
      <c r="A56" s="15">
        <v>48</v>
      </c>
      <c r="B56" s="20" t="s">
        <v>69</v>
      </c>
      <c r="C56" s="21">
        <v>357630</v>
      </c>
      <c r="D56" s="22">
        <f t="shared" si="0"/>
        <v>0</v>
      </c>
      <c r="E56" s="23">
        <f t="shared" si="21"/>
        <v>0</v>
      </c>
      <c r="F56" s="23">
        <f t="shared" si="1"/>
        <v>0</v>
      </c>
      <c r="G56" s="24">
        <f t="shared" si="2"/>
        <v>0</v>
      </c>
      <c r="H56" s="25"/>
      <c r="I56" s="26"/>
      <c r="J56" s="23">
        <f t="shared" si="3"/>
        <v>0</v>
      </c>
      <c r="K56" s="23">
        <f t="shared" si="4"/>
        <v>0</v>
      </c>
      <c r="L56" s="26"/>
      <c r="M56" s="26"/>
      <c r="N56" s="23">
        <f t="shared" si="5"/>
        <v>0</v>
      </c>
      <c r="O56" s="23">
        <f t="shared" si="6"/>
        <v>0</v>
      </c>
      <c r="P56" s="26"/>
      <c r="Q56" s="26"/>
      <c r="R56" s="23">
        <f t="shared" si="7"/>
        <v>0</v>
      </c>
      <c r="S56" s="23">
        <f t="shared" si="8"/>
        <v>0</v>
      </c>
      <c r="T56" s="26"/>
      <c r="U56" s="26"/>
      <c r="V56" s="23">
        <f t="shared" si="9"/>
        <v>0</v>
      </c>
      <c r="W56" s="23">
        <f t="shared" si="10"/>
        <v>0</v>
      </c>
      <c r="X56" s="26"/>
      <c r="Y56" s="26"/>
      <c r="Z56" s="23">
        <f t="shared" si="11"/>
        <v>0</v>
      </c>
      <c r="AA56" s="23">
        <f t="shared" si="12"/>
        <v>0</v>
      </c>
      <c r="AB56" s="26"/>
      <c r="AC56" s="26"/>
      <c r="AD56" s="23">
        <f t="shared" si="13"/>
        <v>0</v>
      </c>
      <c r="AE56" s="23">
        <f t="shared" si="14"/>
        <v>0</v>
      </c>
      <c r="AF56" s="26"/>
      <c r="AG56" s="26"/>
      <c r="AH56" s="23">
        <f t="shared" si="15"/>
        <v>0</v>
      </c>
      <c r="AI56" s="23">
        <f t="shared" si="16"/>
        <v>0</v>
      </c>
      <c r="AJ56" s="26"/>
      <c r="AK56" s="26"/>
      <c r="AL56" s="23">
        <f t="shared" si="17"/>
        <v>0</v>
      </c>
      <c r="AM56" s="23">
        <f t="shared" si="18"/>
        <v>0</v>
      </c>
      <c r="AN56" s="26"/>
      <c r="AO56" s="26"/>
      <c r="AP56" s="23">
        <f t="shared" si="19"/>
        <v>0</v>
      </c>
      <c r="AQ56" s="23">
        <f t="shared" si="20"/>
        <v>0</v>
      </c>
    </row>
    <row r="57" spans="1:43" ht="95.25" thickBot="1" x14ac:dyDescent="0.35">
      <c r="A57" s="15">
        <v>49</v>
      </c>
      <c r="B57" s="20" t="s">
        <v>70</v>
      </c>
      <c r="C57" s="21">
        <v>198868</v>
      </c>
      <c r="D57" s="22">
        <f t="shared" si="0"/>
        <v>1</v>
      </c>
      <c r="E57" s="23">
        <f t="shared" si="21"/>
        <v>1</v>
      </c>
      <c r="F57" s="23">
        <f t="shared" si="1"/>
        <v>0</v>
      </c>
      <c r="G57" s="24">
        <f t="shared" si="2"/>
        <v>198.86799999999999</v>
      </c>
      <c r="H57" s="25"/>
      <c r="I57" s="26"/>
      <c r="J57" s="23">
        <f t="shared" si="3"/>
        <v>0</v>
      </c>
      <c r="K57" s="23">
        <f t="shared" si="4"/>
        <v>0</v>
      </c>
      <c r="L57" s="26">
        <v>1</v>
      </c>
      <c r="M57" s="26">
        <v>0</v>
      </c>
      <c r="N57" s="23">
        <v>1</v>
      </c>
      <c r="O57" s="23">
        <f t="shared" si="6"/>
        <v>198.86799999999999</v>
      </c>
      <c r="P57" s="26"/>
      <c r="Q57" s="26"/>
      <c r="R57" s="23">
        <f t="shared" si="7"/>
        <v>0</v>
      </c>
      <c r="S57" s="23">
        <f t="shared" si="8"/>
        <v>0</v>
      </c>
      <c r="T57" s="26"/>
      <c r="U57" s="26"/>
      <c r="V57" s="23">
        <f t="shared" si="9"/>
        <v>0</v>
      </c>
      <c r="W57" s="23">
        <f t="shared" si="10"/>
        <v>0</v>
      </c>
      <c r="X57" s="26"/>
      <c r="Y57" s="26"/>
      <c r="Z57" s="23">
        <f t="shared" si="11"/>
        <v>0</v>
      </c>
      <c r="AA57" s="23">
        <f t="shared" si="12"/>
        <v>0</v>
      </c>
      <c r="AB57" s="26"/>
      <c r="AC57" s="26"/>
      <c r="AD57" s="23">
        <f t="shared" si="13"/>
        <v>0</v>
      </c>
      <c r="AE57" s="23">
        <f t="shared" si="14"/>
        <v>0</v>
      </c>
      <c r="AF57" s="26"/>
      <c r="AG57" s="26"/>
      <c r="AH57" s="23">
        <f t="shared" si="15"/>
        <v>0</v>
      </c>
      <c r="AI57" s="23">
        <f t="shared" si="16"/>
        <v>0</v>
      </c>
      <c r="AJ57" s="26"/>
      <c r="AK57" s="26"/>
      <c r="AL57" s="23">
        <f t="shared" si="17"/>
        <v>0</v>
      </c>
      <c r="AM57" s="23">
        <f t="shared" si="18"/>
        <v>0</v>
      </c>
      <c r="AN57" s="26"/>
      <c r="AO57" s="26"/>
      <c r="AP57" s="23">
        <f t="shared" si="19"/>
        <v>0</v>
      </c>
      <c r="AQ57" s="23">
        <f t="shared" si="20"/>
        <v>0</v>
      </c>
    </row>
    <row r="58" spans="1:43" ht="79.5" thickBot="1" x14ac:dyDescent="0.35">
      <c r="A58" s="15">
        <v>50</v>
      </c>
      <c r="B58" s="20" t="s">
        <v>71</v>
      </c>
      <c r="C58" s="21">
        <v>210191</v>
      </c>
      <c r="D58" s="22">
        <f t="shared" si="0"/>
        <v>0</v>
      </c>
      <c r="E58" s="23">
        <f t="shared" si="21"/>
        <v>0</v>
      </c>
      <c r="F58" s="23">
        <f t="shared" si="1"/>
        <v>0</v>
      </c>
      <c r="G58" s="24">
        <f t="shared" si="2"/>
        <v>0</v>
      </c>
      <c r="H58" s="25"/>
      <c r="I58" s="26"/>
      <c r="J58" s="23">
        <f t="shared" si="3"/>
        <v>0</v>
      </c>
      <c r="K58" s="23">
        <f t="shared" si="4"/>
        <v>0</v>
      </c>
      <c r="L58" s="26"/>
      <c r="M58" s="26"/>
      <c r="N58" s="23">
        <f t="shared" si="5"/>
        <v>0</v>
      </c>
      <c r="O58" s="23">
        <f t="shared" si="6"/>
        <v>0</v>
      </c>
      <c r="P58" s="26"/>
      <c r="Q58" s="26"/>
      <c r="R58" s="23">
        <f t="shared" si="7"/>
        <v>0</v>
      </c>
      <c r="S58" s="23">
        <f t="shared" si="8"/>
        <v>0</v>
      </c>
      <c r="T58" s="26"/>
      <c r="U58" s="26"/>
      <c r="V58" s="23">
        <f t="shared" si="9"/>
        <v>0</v>
      </c>
      <c r="W58" s="23">
        <f t="shared" si="10"/>
        <v>0</v>
      </c>
      <c r="X58" s="26"/>
      <c r="Y58" s="26"/>
      <c r="Z58" s="23">
        <f t="shared" si="11"/>
        <v>0</v>
      </c>
      <c r="AA58" s="23">
        <f t="shared" si="12"/>
        <v>0</v>
      </c>
      <c r="AB58" s="26"/>
      <c r="AC58" s="26"/>
      <c r="AD58" s="23">
        <f t="shared" si="13"/>
        <v>0</v>
      </c>
      <c r="AE58" s="23">
        <f t="shared" si="14"/>
        <v>0</v>
      </c>
      <c r="AF58" s="26"/>
      <c r="AG58" s="26"/>
      <c r="AH58" s="23">
        <f t="shared" si="15"/>
        <v>0</v>
      </c>
      <c r="AI58" s="23">
        <f t="shared" si="16"/>
        <v>0</v>
      </c>
      <c r="AJ58" s="26"/>
      <c r="AK58" s="26"/>
      <c r="AL58" s="23">
        <f t="shared" si="17"/>
        <v>0</v>
      </c>
      <c r="AM58" s="23">
        <f t="shared" si="18"/>
        <v>0</v>
      </c>
      <c r="AN58" s="26"/>
      <c r="AO58" s="26"/>
      <c r="AP58" s="23">
        <f t="shared" si="19"/>
        <v>0</v>
      </c>
      <c r="AQ58" s="23">
        <f t="shared" si="20"/>
        <v>0</v>
      </c>
    </row>
    <row r="59" spans="1:43" ht="79.5" thickBot="1" x14ac:dyDescent="0.35">
      <c r="A59" s="15">
        <v>51</v>
      </c>
      <c r="B59" s="20" t="s">
        <v>72</v>
      </c>
      <c r="C59" s="21">
        <v>334422</v>
      </c>
      <c r="D59" s="22">
        <f t="shared" si="0"/>
        <v>0</v>
      </c>
      <c r="E59" s="23">
        <f t="shared" si="21"/>
        <v>0</v>
      </c>
      <c r="F59" s="23">
        <f t="shared" si="1"/>
        <v>0</v>
      </c>
      <c r="G59" s="24">
        <f t="shared" si="2"/>
        <v>0</v>
      </c>
      <c r="H59" s="25"/>
      <c r="I59" s="26"/>
      <c r="J59" s="23">
        <f t="shared" si="3"/>
        <v>0</v>
      </c>
      <c r="K59" s="23">
        <f t="shared" si="4"/>
        <v>0</v>
      </c>
      <c r="L59" s="26"/>
      <c r="M59" s="26"/>
      <c r="N59" s="23">
        <f t="shared" si="5"/>
        <v>0</v>
      </c>
      <c r="O59" s="23">
        <f t="shared" si="6"/>
        <v>0</v>
      </c>
      <c r="P59" s="26"/>
      <c r="Q59" s="26"/>
      <c r="R59" s="23">
        <f t="shared" si="7"/>
        <v>0</v>
      </c>
      <c r="S59" s="23">
        <f t="shared" si="8"/>
        <v>0</v>
      </c>
      <c r="T59" s="26"/>
      <c r="U59" s="26"/>
      <c r="V59" s="23">
        <f t="shared" si="9"/>
        <v>0</v>
      </c>
      <c r="W59" s="23">
        <f t="shared" si="10"/>
        <v>0</v>
      </c>
      <c r="X59" s="26"/>
      <c r="Y59" s="26"/>
      <c r="Z59" s="23">
        <f t="shared" si="11"/>
        <v>0</v>
      </c>
      <c r="AA59" s="23">
        <f t="shared" si="12"/>
        <v>0</v>
      </c>
      <c r="AB59" s="26"/>
      <c r="AC59" s="26"/>
      <c r="AD59" s="23">
        <f t="shared" si="13"/>
        <v>0</v>
      </c>
      <c r="AE59" s="23">
        <f t="shared" si="14"/>
        <v>0</v>
      </c>
      <c r="AF59" s="26"/>
      <c r="AG59" s="26"/>
      <c r="AH59" s="23">
        <f t="shared" si="15"/>
        <v>0</v>
      </c>
      <c r="AI59" s="23">
        <f t="shared" si="16"/>
        <v>0</v>
      </c>
      <c r="AJ59" s="26"/>
      <c r="AK59" s="26"/>
      <c r="AL59" s="23">
        <f t="shared" si="17"/>
        <v>0</v>
      </c>
      <c r="AM59" s="23">
        <f t="shared" si="18"/>
        <v>0</v>
      </c>
      <c r="AN59" s="26"/>
      <c r="AO59" s="26"/>
      <c r="AP59" s="23">
        <f t="shared" si="19"/>
        <v>0</v>
      </c>
      <c r="AQ59" s="23">
        <f t="shared" si="20"/>
        <v>0</v>
      </c>
    </row>
    <row r="60" spans="1:43" ht="79.5" thickBot="1" x14ac:dyDescent="0.35">
      <c r="A60" s="15">
        <v>52</v>
      </c>
      <c r="B60" s="20" t="s">
        <v>73</v>
      </c>
      <c r="C60" s="21">
        <v>357630</v>
      </c>
      <c r="D60" s="22">
        <f t="shared" si="0"/>
        <v>0</v>
      </c>
      <c r="E60" s="23">
        <f t="shared" si="21"/>
        <v>0</v>
      </c>
      <c r="F60" s="23">
        <f t="shared" si="1"/>
        <v>0</v>
      </c>
      <c r="G60" s="24">
        <f t="shared" si="2"/>
        <v>0</v>
      </c>
      <c r="H60" s="25"/>
      <c r="I60" s="26"/>
      <c r="J60" s="23">
        <f t="shared" si="3"/>
        <v>0</v>
      </c>
      <c r="K60" s="23">
        <f t="shared" si="4"/>
        <v>0</v>
      </c>
      <c r="L60" s="26"/>
      <c r="M60" s="26"/>
      <c r="N60" s="23">
        <f t="shared" si="5"/>
        <v>0</v>
      </c>
      <c r="O60" s="23">
        <f t="shared" si="6"/>
        <v>0</v>
      </c>
      <c r="P60" s="26"/>
      <c r="Q60" s="26"/>
      <c r="R60" s="23">
        <f t="shared" si="7"/>
        <v>0</v>
      </c>
      <c r="S60" s="23">
        <f t="shared" si="8"/>
        <v>0</v>
      </c>
      <c r="T60" s="26"/>
      <c r="U60" s="26"/>
      <c r="V60" s="23">
        <f t="shared" si="9"/>
        <v>0</v>
      </c>
      <c r="W60" s="23">
        <f t="shared" si="10"/>
        <v>0</v>
      </c>
      <c r="X60" s="26"/>
      <c r="Y60" s="26"/>
      <c r="Z60" s="23">
        <f t="shared" si="11"/>
        <v>0</v>
      </c>
      <c r="AA60" s="23">
        <f t="shared" si="12"/>
        <v>0</v>
      </c>
      <c r="AB60" s="26"/>
      <c r="AC60" s="26"/>
      <c r="AD60" s="23">
        <f t="shared" si="13"/>
        <v>0</v>
      </c>
      <c r="AE60" s="23">
        <f t="shared" si="14"/>
        <v>0</v>
      </c>
      <c r="AF60" s="26"/>
      <c r="AG60" s="26"/>
      <c r="AH60" s="23">
        <f t="shared" si="15"/>
        <v>0</v>
      </c>
      <c r="AI60" s="23">
        <f t="shared" si="16"/>
        <v>0</v>
      </c>
      <c r="AJ60" s="26"/>
      <c r="AK60" s="26"/>
      <c r="AL60" s="23">
        <f t="shared" si="17"/>
        <v>0</v>
      </c>
      <c r="AM60" s="23">
        <f t="shared" si="18"/>
        <v>0</v>
      </c>
      <c r="AN60" s="26"/>
      <c r="AO60" s="26"/>
      <c r="AP60" s="23">
        <f t="shared" si="19"/>
        <v>0</v>
      </c>
      <c r="AQ60" s="23">
        <f t="shared" si="20"/>
        <v>0</v>
      </c>
    </row>
    <row r="61" spans="1:43" ht="79.5" thickBot="1" x14ac:dyDescent="0.35">
      <c r="A61" s="15">
        <v>53</v>
      </c>
      <c r="B61" s="20" t="s">
        <v>74</v>
      </c>
      <c r="C61" s="21">
        <v>198868</v>
      </c>
      <c r="D61" s="22">
        <f t="shared" si="0"/>
        <v>0</v>
      </c>
      <c r="E61" s="23">
        <f t="shared" si="21"/>
        <v>0</v>
      </c>
      <c r="F61" s="23">
        <f t="shared" si="1"/>
        <v>0</v>
      </c>
      <c r="G61" s="24">
        <f t="shared" si="2"/>
        <v>0</v>
      </c>
      <c r="H61" s="25"/>
      <c r="I61" s="26"/>
      <c r="J61" s="23">
        <f t="shared" si="3"/>
        <v>0</v>
      </c>
      <c r="K61" s="23">
        <f t="shared" si="4"/>
        <v>0</v>
      </c>
      <c r="L61" s="26"/>
      <c r="M61" s="26"/>
      <c r="N61" s="23">
        <f t="shared" si="5"/>
        <v>0</v>
      </c>
      <c r="O61" s="23">
        <f t="shared" si="6"/>
        <v>0</v>
      </c>
      <c r="P61" s="26"/>
      <c r="Q61" s="26"/>
      <c r="R61" s="23">
        <f t="shared" si="7"/>
        <v>0</v>
      </c>
      <c r="S61" s="23">
        <f t="shared" si="8"/>
        <v>0</v>
      </c>
      <c r="T61" s="26"/>
      <c r="U61" s="26"/>
      <c r="V61" s="23">
        <f t="shared" si="9"/>
        <v>0</v>
      </c>
      <c r="W61" s="23">
        <f t="shared" si="10"/>
        <v>0</v>
      </c>
      <c r="X61" s="26"/>
      <c r="Y61" s="26"/>
      <c r="Z61" s="23">
        <f t="shared" si="11"/>
        <v>0</v>
      </c>
      <c r="AA61" s="23">
        <f t="shared" si="12"/>
        <v>0</v>
      </c>
      <c r="AB61" s="26"/>
      <c r="AC61" s="26"/>
      <c r="AD61" s="23">
        <f t="shared" si="13"/>
        <v>0</v>
      </c>
      <c r="AE61" s="23">
        <f t="shared" si="14"/>
        <v>0</v>
      </c>
      <c r="AF61" s="26"/>
      <c r="AG61" s="26"/>
      <c r="AH61" s="23">
        <f t="shared" si="15"/>
        <v>0</v>
      </c>
      <c r="AI61" s="23">
        <f t="shared" si="16"/>
        <v>0</v>
      </c>
      <c r="AJ61" s="26"/>
      <c r="AK61" s="26"/>
      <c r="AL61" s="23">
        <f t="shared" si="17"/>
        <v>0</v>
      </c>
      <c r="AM61" s="23">
        <f t="shared" si="18"/>
        <v>0</v>
      </c>
      <c r="AN61" s="26"/>
      <c r="AO61" s="26"/>
      <c r="AP61" s="23">
        <f t="shared" si="19"/>
        <v>0</v>
      </c>
      <c r="AQ61" s="23">
        <f t="shared" si="20"/>
        <v>0</v>
      </c>
    </row>
    <row r="62" spans="1:43" ht="79.5" thickBot="1" x14ac:dyDescent="0.35">
      <c r="A62" s="15">
        <v>54</v>
      </c>
      <c r="B62" s="20" t="s">
        <v>75</v>
      </c>
      <c r="C62" s="21">
        <v>210191</v>
      </c>
      <c r="D62" s="22">
        <f t="shared" si="0"/>
        <v>0</v>
      </c>
      <c r="E62" s="23">
        <f t="shared" si="21"/>
        <v>0</v>
      </c>
      <c r="F62" s="23">
        <f t="shared" si="1"/>
        <v>0</v>
      </c>
      <c r="G62" s="24">
        <f t="shared" si="2"/>
        <v>0</v>
      </c>
      <c r="H62" s="25"/>
      <c r="I62" s="26"/>
      <c r="J62" s="23">
        <f t="shared" si="3"/>
        <v>0</v>
      </c>
      <c r="K62" s="23">
        <f t="shared" si="4"/>
        <v>0</v>
      </c>
      <c r="L62" s="26"/>
      <c r="M62" s="26"/>
      <c r="N62" s="23">
        <f t="shared" si="5"/>
        <v>0</v>
      </c>
      <c r="O62" s="23">
        <f t="shared" si="6"/>
        <v>0</v>
      </c>
      <c r="P62" s="26"/>
      <c r="Q62" s="26"/>
      <c r="R62" s="23">
        <f t="shared" si="7"/>
        <v>0</v>
      </c>
      <c r="S62" s="23">
        <f t="shared" si="8"/>
        <v>0</v>
      </c>
      <c r="T62" s="26"/>
      <c r="U62" s="26"/>
      <c r="V62" s="23">
        <f t="shared" si="9"/>
        <v>0</v>
      </c>
      <c r="W62" s="23">
        <f t="shared" si="10"/>
        <v>0</v>
      </c>
      <c r="X62" s="26"/>
      <c r="Y62" s="26"/>
      <c r="Z62" s="23">
        <f t="shared" si="11"/>
        <v>0</v>
      </c>
      <c r="AA62" s="23">
        <f t="shared" si="12"/>
        <v>0</v>
      </c>
      <c r="AB62" s="26"/>
      <c r="AC62" s="26"/>
      <c r="AD62" s="23">
        <f t="shared" si="13"/>
        <v>0</v>
      </c>
      <c r="AE62" s="23">
        <f t="shared" si="14"/>
        <v>0</v>
      </c>
      <c r="AF62" s="26"/>
      <c r="AG62" s="26"/>
      <c r="AH62" s="23">
        <f t="shared" si="15"/>
        <v>0</v>
      </c>
      <c r="AI62" s="23">
        <f t="shared" si="16"/>
        <v>0</v>
      </c>
      <c r="AJ62" s="26"/>
      <c r="AK62" s="26"/>
      <c r="AL62" s="23">
        <f t="shared" si="17"/>
        <v>0</v>
      </c>
      <c r="AM62" s="23">
        <f t="shared" si="18"/>
        <v>0</v>
      </c>
      <c r="AN62" s="26"/>
      <c r="AO62" s="26"/>
      <c r="AP62" s="23">
        <f t="shared" si="19"/>
        <v>0</v>
      </c>
      <c r="AQ62" s="23">
        <f t="shared" si="20"/>
        <v>0</v>
      </c>
    </row>
    <row r="63" spans="1:43" ht="79.5" thickBot="1" x14ac:dyDescent="0.35">
      <c r="A63" s="15">
        <v>55</v>
      </c>
      <c r="B63" s="20" t="s">
        <v>76</v>
      </c>
      <c r="C63" s="21">
        <v>250023</v>
      </c>
      <c r="D63" s="22">
        <f t="shared" si="0"/>
        <v>0</v>
      </c>
      <c r="E63" s="23">
        <f t="shared" si="21"/>
        <v>0</v>
      </c>
      <c r="F63" s="23">
        <f t="shared" si="1"/>
        <v>0</v>
      </c>
      <c r="G63" s="24">
        <f t="shared" si="2"/>
        <v>0</v>
      </c>
      <c r="H63" s="25"/>
      <c r="I63" s="26"/>
      <c r="J63" s="23">
        <f t="shared" si="3"/>
        <v>0</v>
      </c>
      <c r="K63" s="23">
        <f t="shared" si="4"/>
        <v>0</v>
      </c>
      <c r="L63" s="26"/>
      <c r="M63" s="26"/>
      <c r="N63" s="23">
        <f t="shared" si="5"/>
        <v>0</v>
      </c>
      <c r="O63" s="23">
        <f t="shared" si="6"/>
        <v>0</v>
      </c>
      <c r="P63" s="26"/>
      <c r="Q63" s="26"/>
      <c r="R63" s="23">
        <f t="shared" si="7"/>
        <v>0</v>
      </c>
      <c r="S63" s="23">
        <f t="shared" si="8"/>
        <v>0</v>
      </c>
      <c r="T63" s="26"/>
      <c r="U63" s="26"/>
      <c r="V63" s="23">
        <f t="shared" si="9"/>
        <v>0</v>
      </c>
      <c r="W63" s="23">
        <f t="shared" si="10"/>
        <v>0</v>
      </c>
      <c r="X63" s="26"/>
      <c r="Y63" s="26"/>
      <c r="Z63" s="23">
        <f t="shared" si="11"/>
        <v>0</v>
      </c>
      <c r="AA63" s="23">
        <f t="shared" si="12"/>
        <v>0</v>
      </c>
      <c r="AB63" s="26"/>
      <c r="AC63" s="26"/>
      <c r="AD63" s="23">
        <f t="shared" si="13"/>
        <v>0</v>
      </c>
      <c r="AE63" s="23">
        <f t="shared" si="14"/>
        <v>0</v>
      </c>
      <c r="AF63" s="26"/>
      <c r="AG63" s="26"/>
      <c r="AH63" s="23">
        <f t="shared" si="15"/>
        <v>0</v>
      </c>
      <c r="AI63" s="23">
        <f t="shared" si="16"/>
        <v>0</v>
      </c>
      <c r="AJ63" s="26"/>
      <c r="AK63" s="26"/>
      <c r="AL63" s="23">
        <f t="shared" si="17"/>
        <v>0</v>
      </c>
      <c r="AM63" s="23">
        <f t="shared" si="18"/>
        <v>0</v>
      </c>
      <c r="AN63" s="26"/>
      <c r="AO63" s="26"/>
      <c r="AP63" s="23">
        <f t="shared" si="19"/>
        <v>0</v>
      </c>
      <c r="AQ63" s="23">
        <f t="shared" si="20"/>
        <v>0</v>
      </c>
    </row>
    <row r="64" spans="1:43" ht="95.25" thickBot="1" x14ac:dyDescent="0.35">
      <c r="A64" s="15">
        <v>56</v>
      </c>
      <c r="B64" s="20" t="s">
        <v>77</v>
      </c>
      <c r="C64" s="21">
        <v>261345</v>
      </c>
      <c r="D64" s="22">
        <f t="shared" si="0"/>
        <v>1</v>
      </c>
      <c r="E64" s="23">
        <f t="shared" si="21"/>
        <v>1</v>
      </c>
      <c r="F64" s="23">
        <f t="shared" si="1"/>
        <v>1</v>
      </c>
      <c r="G64" s="24">
        <f t="shared" si="2"/>
        <v>261.34500000000003</v>
      </c>
      <c r="H64" s="25"/>
      <c r="I64" s="26"/>
      <c r="J64" s="23">
        <f t="shared" si="3"/>
        <v>0</v>
      </c>
      <c r="K64" s="23">
        <f t="shared" si="4"/>
        <v>0</v>
      </c>
      <c r="L64" s="26"/>
      <c r="M64" s="26"/>
      <c r="N64" s="23">
        <f t="shared" si="5"/>
        <v>0</v>
      </c>
      <c r="O64" s="23">
        <f t="shared" si="6"/>
        <v>0</v>
      </c>
      <c r="P64" s="26"/>
      <c r="Q64" s="26"/>
      <c r="R64" s="23">
        <f t="shared" si="7"/>
        <v>0</v>
      </c>
      <c r="S64" s="23">
        <f t="shared" si="8"/>
        <v>0</v>
      </c>
      <c r="T64" s="26"/>
      <c r="U64" s="26"/>
      <c r="V64" s="23">
        <f t="shared" si="9"/>
        <v>0</v>
      </c>
      <c r="W64" s="23">
        <f t="shared" si="10"/>
        <v>0</v>
      </c>
      <c r="X64" s="26"/>
      <c r="Y64" s="26"/>
      <c r="Z64" s="23">
        <f t="shared" si="11"/>
        <v>0</v>
      </c>
      <c r="AA64" s="23">
        <f t="shared" si="12"/>
        <v>0</v>
      </c>
      <c r="AB64" s="26"/>
      <c r="AC64" s="26"/>
      <c r="AD64" s="23">
        <f t="shared" si="13"/>
        <v>0</v>
      </c>
      <c r="AE64" s="23">
        <f t="shared" si="14"/>
        <v>0</v>
      </c>
      <c r="AF64" s="26"/>
      <c r="AG64" s="26"/>
      <c r="AH64" s="23">
        <f t="shared" si="15"/>
        <v>0</v>
      </c>
      <c r="AI64" s="23">
        <f t="shared" si="16"/>
        <v>0</v>
      </c>
      <c r="AJ64" s="26"/>
      <c r="AK64" s="26"/>
      <c r="AL64" s="23">
        <f t="shared" si="17"/>
        <v>0</v>
      </c>
      <c r="AM64" s="23">
        <f t="shared" si="18"/>
        <v>0</v>
      </c>
      <c r="AN64" s="26">
        <v>1</v>
      </c>
      <c r="AO64" s="26">
        <v>1</v>
      </c>
      <c r="AP64" s="23">
        <f t="shared" si="19"/>
        <v>1</v>
      </c>
      <c r="AQ64" s="23">
        <f t="shared" si="20"/>
        <v>261.34500000000003</v>
      </c>
    </row>
    <row r="65" spans="1:43" ht="95.25" thickBot="1" x14ac:dyDescent="0.35">
      <c r="A65" s="15">
        <v>57</v>
      </c>
      <c r="B65" s="20" t="s">
        <v>78</v>
      </c>
      <c r="C65" s="21">
        <v>284553</v>
      </c>
      <c r="D65" s="22">
        <f t="shared" si="0"/>
        <v>0</v>
      </c>
      <c r="E65" s="23">
        <f t="shared" si="21"/>
        <v>0</v>
      </c>
      <c r="F65" s="23">
        <f t="shared" si="1"/>
        <v>0</v>
      </c>
      <c r="G65" s="24">
        <f t="shared" si="2"/>
        <v>0</v>
      </c>
      <c r="H65" s="25"/>
      <c r="I65" s="26"/>
      <c r="J65" s="23">
        <f t="shared" si="3"/>
        <v>0</v>
      </c>
      <c r="K65" s="23">
        <f t="shared" si="4"/>
        <v>0</v>
      </c>
      <c r="L65" s="26"/>
      <c r="M65" s="26"/>
      <c r="N65" s="23">
        <f t="shared" si="5"/>
        <v>0</v>
      </c>
      <c r="O65" s="23">
        <f t="shared" si="6"/>
        <v>0</v>
      </c>
      <c r="P65" s="26"/>
      <c r="Q65" s="26"/>
      <c r="R65" s="23">
        <f t="shared" si="7"/>
        <v>0</v>
      </c>
      <c r="S65" s="23">
        <f t="shared" si="8"/>
        <v>0</v>
      </c>
      <c r="T65" s="26"/>
      <c r="U65" s="26"/>
      <c r="V65" s="23">
        <f t="shared" si="9"/>
        <v>0</v>
      </c>
      <c r="W65" s="23">
        <f t="shared" si="10"/>
        <v>0</v>
      </c>
      <c r="X65" s="26"/>
      <c r="Y65" s="26"/>
      <c r="Z65" s="23">
        <f t="shared" si="11"/>
        <v>0</v>
      </c>
      <c r="AA65" s="23">
        <f t="shared" si="12"/>
        <v>0</v>
      </c>
      <c r="AB65" s="26"/>
      <c r="AC65" s="26"/>
      <c r="AD65" s="23">
        <f t="shared" si="13"/>
        <v>0</v>
      </c>
      <c r="AE65" s="23">
        <f t="shared" si="14"/>
        <v>0</v>
      </c>
      <c r="AF65" s="26"/>
      <c r="AG65" s="26"/>
      <c r="AH65" s="23">
        <f t="shared" si="15"/>
        <v>0</v>
      </c>
      <c r="AI65" s="23">
        <f t="shared" si="16"/>
        <v>0</v>
      </c>
      <c r="AJ65" s="26"/>
      <c r="AK65" s="26"/>
      <c r="AL65" s="23">
        <f t="shared" si="17"/>
        <v>0</v>
      </c>
      <c r="AM65" s="23">
        <f t="shared" si="18"/>
        <v>0</v>
      </c>
      <c r="AN65" s="26"/>
      <c r="AO65" s="26"/>
      <c r="AP65" s="23">
        <f t="shared" si="19"/>
        <v>0</v>
      </c>
      <c r="AQ65" s="23">
        <f t="shared" si="20"/>
        <v>0</v>
      </c>
    </row>
    <row r="66" spans="1:43" ht="79.5" thickBot="1" x14ac:dyDescent="0.35">
      <c r="A66" s="15">
        <v>58</v>
      </c>
      <c r="B66" s="20" t="s">
        <v>79</v>
      </c>
      <c r="C66" s="21">
        <v>120237</v>
      </c>
      <c r="D66" s="22">
        <f t="shared" si="0"/>
        <v>0</v>
      </c>
      <c r="E66" s="23">
        <f t="shared" si="21"/>
        <v>0</v>
      </c>
      <c r="F66" s="23">
        <f t="shared" si="1"/>
        <v>0</v>
      </c>
      <c r="G66" s="24">
        <f t="shared" si="2"/>
        <v>0</v>
      </c>
      <c r="H66" s="25"/>
      <c r="I66" s="26"/>
      <c r="J66" s="23">
        <f t="shared" si="3"/>
        <v>0</v>
      </c>
      <c r="K66" s="23">
        <f t="shared" si="4"/>
        <v>0</v>
      </c>
      <c r="L66" s="26"/>
      <c r="M66" s="26"/>
      <c r="N66" s="23">
        <f t="shared" si="5"/>
        <v>0</v>
      </c>
      <c r="O66" s="23">
        <f t="shared" si="6"/>
        <v>0</v>
      </c>
      <c r="P66" s="26"/>
      <c r="Q66" s="26"/>
      <c r="R66" s="23">
        <f t="shared" si="7"/>
        <v>0</v>
      </c>
      <c r="S66" s="23">
        <f t="shared" si="8"/>
        <v>0</v>
      </c>
      <c r="T66" s="26"/>
      <c r="U66" s="26"/>
      <c r="V66" s="23">
        <f t="shared" si="9"/>
        <v>0</v>
      </c>
      <c r="W66" s="23">
        <f t="shared" si="10"/>
        <v>0</v>
      </c>
      <c r="X66" s="26"/>
      <c r="Y66" s="26"/>
      <c r="Z66" s="23">
        <f t="shared" si="11"/>
        <v>0</v>
      </c>
      <c r="AA66" s="23">
        <f t="shared" si="12"/>
        <v>0</v>
      </c>
      <c r="AB66" s="26"/>
      <c r="AC66" s="26"/>
      <c r="AD66" s="23">
        <f t="shared" si="13"/>
        <v>0</v>
      </c>
      <c r="AE66" s="23">
        <f t="shared" si="14"/>
        <v>0</v>
      </c>
      <c r="AF66" s="26"/>
      <c r="AG66" s="26"/>
      <c r="AH66" s="23">
        <f t="shared" si="15"/>
        <v>0</v>
      </c>
      <c r="AI66" s="23">
        <f t="shared" si="16"/>
        <v>0</v>
      </c>
      <c r="AJ66" s="26"/>
      <c r="AK66" s="26"/>
      <c r="AL66" s="23">
        <f t="shared" si="17"/>
        <v>0</v>
      </c>
      <c r="AM66" s="23">
        <f t="shared" si="18"/>
        <v>0</v>
      </c>
      <c r="AN66" s="26"/>
      <c r="AO66" s="26"/>
      <c r="AP66" s="23">
        <f t="shared" si="19"/>
        <v>0</v>
      </c>
      <c r="AQ66" s="23">
        <f t="shared" si="20"/>
        <v>0</v>
      </c>
    </row>
    <row r="67" spans="1:43" ht="95.25" thickBot="1" x14ac:dyDescent="0.35">
      <c r="A67" s="15">
        <v>59</v>
      </c>
      <c r="B67" s="20" t="s">
        <v>80</v>
      </c>
      <c r="C67" s="21">
        <v>261345</v>
      </c>
      <c r="D67" s="22">
        <f t="shared" si="0"/>
        <v>0</v>
      </c>
      <c r="E67" s="23">
        <f t="shared" si="21"/>
        <v>0</v>
      </c>
      <c r="F67" s="23">
        <f t="shared" si="1"/>
        <v>0</v>
      </c>
      <c r="G67" s="24">
        <f t="shared" si="2"/>
        <v>0</v>
      </c>
      <c r="H67" s="25"/>
      <c r="I67" s="26"/>
      <c r="J67" s="23">
        <f t="shared" si="3"/>
        <v>0</v>
      </c>
      <c r="K67" s="23">
        <f t="shared" si="4"/>
        <v>0</v>
      </c>
      <c r="L67" s="26"/>
      <c r="M67" s="26"/>
      <c r="N67" s="23">
        <f t="shared" si="5"/>
        <v>0</v>
      </c>
      <c r="O67" s="23">
        <f t="shared" si="6"/>
        <v>0</v>
      </c>
      <c r="P67" s="26"/>
      <c r="Q67" s="26"/>
      <c r="R67" s="23">
        <f t="shared" si="7"/>
        <v>0</v>
      </c>
      <c r="S67" s="23">
        <f t="shared" si="8"/>
        <v>0</v>
      </c>
      <c r="T67" s="26"/>
      <c r="U67" s="26"/>
      <c r="V67" s="23">
        <f t="shared" si="9"/>
        <v>0</v>
      </c>
      <c r="W67" s="23">
        <f t="shared" si="10"/>
        <v>0</v>
      </c>
      <c r="X67" s="26"/>
      <c r="Y67" s="26"/>
      <c r="Z67" s="23">
        <f t="shared" si="11"/>
        <v>0</v>
      </c>
      <c r="AA67" s="23">
        <f t="shared" si="12"/>
        <v>0</v>
      </c>
      <c r="AB67" s="26"/>
      <c r="AC67" s="26"/>
      <c r="AD67" s="23">
        <f t="shared" si="13"/>
        <v>0</v>
      </c>
      <c r="AE67" s="23">
        <f t="shared" si="14"/>
        <v>0</v>
      </c>
      <c r="AF67" s="26"/>
      <c r="AG67" s="26"/>
      <c r="AH67" s="23">
        <f t="shared" si="15"/>
        <v>0</v>
      </c>
      <c r="AI67" s="23">
        <f t="shared" si="16"/>
        <v>0</v>
      </c>
      <c r="AJ67" s="26"/>
      <c r="AK67" s="26"/>
      <c r="AL67" s="23">
        <f t="shared" si="17"/>
        <v>0</v>
      </c>
      <c r="AM67" s="23">
        <f t="shared" si="18"/>
        <v>0</v>
      </c>
      <c r="AN67" s="26"/>
      <c r="AO67" s="26"/>
      <c r="AP67" s="23">
        <f t="shared" si="19"/>
        <v>0</v>
      </c>
      <c r="AQ67" s="23">
        <f t="shared" si="20"/>
        <v>0</v>
      </c>
    </row>
    <row r="68" spans="1:43" ht="95.25" thickBot="1" x14ac:dyDescent="0.35">
      <c r="A68" s="15">
        <v>60</v>
      </c>
      <c r="B68" s="20" t="s">
        <v>81</v>
      </c>
      <c r="C68" s="21">
        <v>284553</v>
      </c>
      <c r="D68" s="22">
        <f t="shared" si="0"/>
        <v>0</v>
      </c>
      <c r="E68" s="23">
        <f t="shared" si="21"/>
        <v>0</v>
      </c>
      <c r="F68" s="23">
        <f t="shared" si="1"/>
        <v>0</v>
      </c>
      <c r="G68" s="24">
        <f t="shared" si="2"/>
        <v>0</v>
      </c>
      <c r="H68" s="25"/>
      <c r="I68" s="26"/>
      <c r="J68" s="23">
        <f t="shared" si="3"/>
        <v>0</v>
      </c>
      <c r="K68" s="23">
        <f t="shared" si="4"/>
        <v>0</v>
      </c>
      <c r="L68" s="26"/>
      <c r="M68" s="26"/>
      <c r="N68" s="23">
        <f t="shared" si="5"/>
        <v>0</v>
      </c>
      <c r="O68" s="23">
        <f t="shared" si="6"/>
        <v>0</v>
      </c>
      <c r="P68" s="26"/>
      <c r="Q68" s="26"/>
      <c r="R68" s="23">
        <f t="shared" si="7"/>
        <v>0</v>
      </c>
      <c r="S68" s="23">
        <f t="shared" si="8"/>
        <v>0</v>
      </c>
      <c r="T68" s="26"/>
      <c r="U68" s="26"/>
      <c r="V68" s="23">
        <f t="shared" si="9"/>
        <v>0</v>
      </c>
      <c r="W68" s="23">
        <f t="shared" si="10"/>
        <v>0</v>
      </c>
      <c r="X68" s="26"/>
      <c r="Y68" s="26"/>
      <c r="Z68" s="23">
        <f t="shared" si="11"/>
        <v>0</v>
      </c>
      <c r="AA68" s="23">
        <f t="shared" si="12"/>
        <v>0</v>
      </c>
      <c r="AB68" s="26"/>
      <c r="AC68" s="26"/>
      <c r="AD68" s="23">
        <f t="shared" si="13"/>
        <v>0</v>
      </c>
      <c r="AE68" s="23">
        <f t="shared" si="14"/>
        <v>0</v>
      </c>
      <c r="AF68" s="26"/>
      <c r="AG68" s="26"/>
      <c r="AH68" s="23">
        <f t="shared" si="15"/>
        <v>0</v>
      </c>
      <c r="AI68" s="23">
        <f t="shared" si="16"/>
        <v>0</v>
      </c>
      <c r="AJ68" s="26"/>
      <c r="AK68" s="26"/>
      <c r="AL68" s="23">
        <f t="shared" si="17"/>
        <v>0</v>
      </c>
      <c r="AM68" s="23">
        <f t="shared" si="18"/>
        <v>0</v>
      </c>
      <c r="AN68" s="26"/>
      <c r="AO68" s="26"/>
      <c r="AP68" s="23">
        <f t="shared" si="19"/>
        <v>0</v>
      </c>
      <c r="AQ68" s="23">
        <f t="shared" si="20"/>
        <v>0</v>
      </c>
    </row>
    <row r="69" spans="1:43" ht="63.75" thickBot="1" x14ac:dyDescent="0.35">
      <c r="A69" s="15">
        <v>61</v>
      </c>
      <c r="B69" s="20" t="s">
        <v>82</v>
      </c>
      <c r="C69" s="21">
        <v>505504</v>
      </c>
      <c r="D69" s="22">
        <f t="shared" si="0"/>
        <v>0</v>
      </c>
      <c r="E69" s="23">
        <f t="shared" si="21"/>
        <v>0</v>
      </c>
      <c r="F69" s="23">
        <f t="shared" si="1"/>
        <v>0</v>
      </c>
      <c r="G69" s="24">
        <f t="shared" si="2"/>
        <v>0</v>
      </c>
      <c r="H69" s="25"/>
      <c r="I69" s="26"/>
      <c r="J69" s="23">
        <f t="shared" si="3"/>
        <v>0</v>
      </c>
      <c r="K69" s="23">
        <f t="shared" si="4"/>
        <v>0</v>
      </c>
      <c r="L69" s="26"/>
      <c r="M69" s="26"/>
      <c r="N69" s="23">
        <f t="shared" si="5"/>
        <v>0</v>
      </c>
      <c r="O69" s="23">
        <f t="shared" si="6"/>
        <v>0</v>
      </c>
      <c r="P69" s="26"/>
      <c r="Q69" s="26"/>
      <c r="R69" s="23">
        <f t="shared" si="7"/>
        <v>0</v>
      </c>
      <c r="S69" s="23">
        <f t="shared" si="8"/>
        <v>0</v>
      </c>
      <c r="T69" s="26"/>
      <c r="U69" s="26"/>
      <c r="V69" s="23">
        <f t="shared" si="9"/>
        <v>0</v>
      </c>
      <c r="W69" s="23">
        <f t="shared" si="10"/>
        <v>0</v>
      </c>
      <c r="X69" s="26"/>
      <c r="Y69" s="26"/>
      <c r="Z69" s="23">
        <f t="shared" si="11"/>
        <v>0</v>
      </c>
      <c r="AA69" s="23">
        <f t="shared" si="12"/>
        <v>0</v>
      </c>
      <c r="AB69" s="26"/>
      <c r="AC69" s="26"/>
      <c r="AD69" s="23">
        <f t="shared" si="13"/>
        <v>0</v>
      </c>
      <c r="AE69" s="23">
        <f t="shared" si="14"/>
        <v>0</v>
      </c>
      <c r="AF69" s="26"/>
      <c r="AG69" s="26"/>
      <c r="AH69" s="23">
        <f t="shared" si="15"/>
        <v>0</v>
      </c>
      <c r="AI69" s="23">
        <f t="shared" si="16"/>
        <v>0</v>
      </c>
      <c r="AJ69" s="26"/>
      <c r="AK69" s="26"/>
      <c r="AL69" s="23">
        <f t="shared" si="17"/>
        <v>0</v>
      </c>
      <c r="AM69" s="23">
        <f t="shared" si="18"/>
        <v>0</v>
      </c>
      <c r="AN69" s="26"/>
      <c r="AO69" s="26"/>
      <c r="AP69" s="23">
        <f t="shared" si="19"/>
        <v>0</v>
      </c>
      <c r="AQ69" s="23">
        <f t="shared" si="20"/>
        <v>0</v>
      </c>
    </row>
    <row r="70" spans="1:43" ht="63.75" thickBot="1" x14ac:dyDescent="0.35">
      <c r="A70" s="15">
        <v>62</v>
      </c>
      <c r="B70" s="20" t="s">
        <v>83</v>
      </c>
      <c r="C70" s="21">
        <v>422255</v>
      </c>
      <c r="D70" s="22">
        <f t="shared" si="0"/>
        <v>0</v>
      </c>
      <c r="E70" s="23">
        <f t="shared" si="21"/>
        <v>0</v>
      </c>
      <c r="F70" s="23">
        <f t="shared" si="1"/>
        <v>0</v>
      </c>
      <c r="G70" s="24">
        <f t="shared" si="2"/>
        <v>0</v>
      </c>
      <c r="H70" s="25"/>
      <c r="I70" s="26"/>
      <c r="J70" s="23">
        <f t="shared" si="3"/>
        <v>0</v>
      </c>
      <c r="K70" s="23">
        <f t="shared" si="4"/>
        <v>0</v>
      </c>
      <c r="L70" s="26"/>
      <c r="M70" s="26"/>
      <c r="N70" s="23">
        <f t="shared" si="5"/>
        <v>0</v>
      </c>
      <c r="O70" s="23">
        <f t="shared" si="6"/>
        <v>0</v>
      </c>
      <c r="P70" s="26"/>
      <c r="Q70" s="26"/>
      <c r="R70" s="23">
        <f t="shared" si="7"/>
        <v>0</v>
      </c>
      <c r="S70" s="23">
        <f t="shared" si="8"/>
        <v>0</v>
      </c>
      <c r="T70" s="26"/>
      <c r="U70" s="26"/>
      <c r="V70" s="23">
        <f t="shared" si="9"/>
        <v>0</v>
      </c>
      <c r="W70" s="23">
        <f t="shared" si="10"/>
        <v>0</v>
      </c>
      <c r="X70" s="26"/>
      <c r="Y70" s="26"/>
      <c r="Z70" s="23">
        <f t="shared" si="11"/>
        <v>0</v>
      </c>
      <c r="AA70" s="23">
        <f t="shared" si="12"/>
        <v>0</v>
      </c>
      <c r="AB70" s="26"/>
      <c r="AC70" s="26"/>
      <c r="AD70" s="23">
        <f t="shared" si="13"/>
        <v>0</v>
      </c>
      <c r="AE70" s="23">
        <f t="shared" si="14"/>
        <v>0</v>
      </c>
      <c r="AF70" s="26"/>
      <c r="AG70" s="26"/>
      <c r="AH70" s="23">
        <f t="shared" si="15"/>
        <v>0</v>
      </c>
      <c r="AI70" s="23">
        <f t="shared" si="16"/>
        <v>0</v>
      </c>
      <c r="AJ70" s="26"/>
      <c r="AK70" s="26"/>
      <c r="AL70" s="23">
        <f t="shared" si="17"/>
        <v>0</v>
      </c>
      <c r="AM70" s="23">
        <f t="shared" si="18"/>
        <v>0</v>
      </c>
      <c r="AN70" s="26"/>
      <c r="AO70" s="26"/>
      <c r="AP70" s="23">
        <f t="shared" si="19"/>
        <v>0</v>
      </c>
      <c r="AQ70" s="23">
        <f t="shared" si="20"/>
        <v>0</v>
      </c>
    </row>
    <row r="71" spans="1:43" ht="63.75" thickBot="1" x14ac:dyDescent="0.35">
      <c r="A71" s="15">
        <v>63</v>
      </c>
      <c r="B71" s="20" t="s">
        <v>84</v>
      </c>
      <c r="C71" s="21">
        <v>318604</v>
      </c>
      <c r="D71" s="22">
        <f t="shared" si="0"/>
        <v>0</v>
      </c>
      <c r="E71" s="23">
        <f t="shared" si="21"/>
        <v>0</v>
      </c>
      <c r="F71" s="23">
        <f t="shared" si="1"/>
        <v>0</v>
      </c>
      <c r="G71" s="24">
        <f t="shared" si="2"/>
        <v>0</v>
      </c>
      <c r="H71" s="25"/>
      <c r="I71" s="26"/>
      <c r="J71" s="23">
        <f t="shared" si="3"/>
        <v>0</v>
      </c>
      <c r="K71" s="23">
        <f t="shared" si="4"/>
        <v>0</v>
      </c>
      <c r="L71" s="26"/>
      <c r="M71" s="26"/>
      <c r="N71" s="23">
        <f t="shared" si="5"/>
        <v>0</v>
      </c>
      <c r="O71" s="23">
        <f t="shared" si="6"/>
        <v>0</v>
      </c>
      <c r="P71" s="26"/>
      <c r="Q71" s="26"/>
      <c r="R71" s="23">
        <f t="shared" si="7"/>
        <v>0</v>
      </c>
      <c r="S71" s="23">
        <f t="shared" si="8"/>
        <v>0</v>
      </c>
      <c r="T71" s="26"/>
      <c r="U71" s="26"/>
      <c r="V71" s="23">
        <f t="shared" si="9"/>
        <v>0</v>
      </c>
      <c r="W71" s="23">
        <f t="shared" si="10"/>
        <v>0</v>
      </c>
      <c r="X71" s="26"/>
      <c r="Y71" s="26"/>
      <c r="Z71" s="23">
        <f t="shared" si="11"/>
        <v>0</v>
      </c>
      <c r="AA71" s="23">
        <f t="shared" si="12"/>
        <v>0</v>
      </c>
      <c r="AB71" s="26"/>
      <c r="AC71" s="26"/>
      <c r="AD71" s="23">
        <f t="shared" si="13"/>
        <v>0</v>
      </c>
      <c r="AE71" s="23">
        <f t="shared" si="14"/>
        <v>0</v>
      </c>
      <c r="AF71" s="26"/>
      <c r="AG71" s="26"/>
      <c r="AH71" s="23">
        <f t="shared" si="15"/>
        <v>0</v>
      </c>
      <c r="AI71" s="23">
        <f t="shared" si="16"/>
        <v>0</v>
      </c>
      <c r="AJ71" s="26"/>
      <c r="AK71" s="26"/>
      <c r="AL71" s="23">
        <f t="shared" si="17"/>
        <v>0</v>
      </c>
      <c r="AM71" s="23">
        <f t="shared" si="18"/>
        <v>0</v>
      </c>
      <c r="AN71" s="26"/>
      <c r="AO71" s="26"/>
      <c r="AP71" s="23">
        <f t="shared" si="19"/>
        <v>0</v>
      </c>
      <c r="AQ71" s="23">
        <f t="shared" si="20"/>
        <v>0</v>
      </c>
    </row>
    <row r="72" spans="1:43" ht="63.75" thickBot="1" x14ac:dyDescent="0.35">
      <c r="A72" s="15">
        <v>64</v>
      </c>
      <c r="B72" s="20" t="s">
        <v>85</v>
      </c>
      <c r="C72" s="21">
        <v>284237</v>
      </c>
      <c r="D72" s="22">
        <f t="shared" si="0"/>
        <v>0</v>
      </c>
      <c r="E72" s="23">
        <f t="shared" si="21"/>
        <v>0</v>
      </c>
      <c r="F72" s="23">
        <f t="shared" si="1"/>
        <v>0</v>
      </c>
      <c r="G72" s="24">
        <f t="shared" si="2"/>
        <v>0</v>
      </c>
      <c r="H72" s="25"/>
      <c r="I72" s="26"/>
      <c r="J72" s="23">
        <f t="shared" si="3"/>
        <v>0</v>
      </c>
      <c r="K72" s="23">
        <f t="shared" si="4"/>
        <v>0</v>
      </c>
      <c r="L72" s="26"/>
      <c r="M72" s="26"/>
      <c r="N72" s="23">
        <f t="shared" si="5"/>
        <v>0</v>
      </c>
      <c r="O72" s="23">
        <f t="shared" si="6"/>
        <v>0</v>
      </c>
      <c r="P72" s="26"/>
      <c r="Q72" s="26"/>
      <c r="R72" s="23">
        <f t="shared" si="7"/>
        <v>0</v>
      </c>
      <c r="S72" s="23">
        <f t="shared" si="8"/>
        <v>0</v>
      </c>
      <c r="T72" s="26"/>
      <c r="U72" s="26"/>
      <c r="V72" s="23">
        <f t="shared" si="9"/>
        <v>0</v>
      </c>
      <c r="W72" s="23">
        <f t="shared" si="10"/>
        <v>0</v>
      </c>
      <c r="X72" s="26"/>
      <c r="Y72" s="26"/>
      <c r="Z72" s="23">
        <f t="shared" si="11"/>
        <v>0</v>
      </c>
      <c r="AA72" s="23">
        <f t="shared" si="12"/>
        <v>0</v>
      </c>
      <c r="AB72" s="26"/>
      <c r="AC72" s="26"/>
      <c r="AD72" s="23">
        <f t="shared" si="13"/>
        <v>0</v>
      </c>
      <c r="AE72" s="23">
        <f t="shared" si="14"/>
        <v>0</v>
      </c>
      <c r="AF72" s="26"/>
      <c r="AG72" s="26"/>
      <c r="AH72" s="23">
        <f t="shared" si="15"/>
        <v>0</v>
      </c>
      <c r="AI72" s="23">
        <f t="shared" si="16"/>
        <v>0</v>
      </c>
      <c r="AJ72" s="26"/>
      <c r="AK72" s="26"/>
      <c r="AL72" s="23">
        <f t="shared" si="17"/>
        <v>0</v>
      </c>
      <c r="AM72" s="23">
        <f t="shared" si="18"/>
        <v>0</v>
      </c>
      <c r="AN72" s="26"/>
      <c r="AO72" s="26"/>
      <c r="AP72" s="23">
        <f t="shared" si="19"/>
        <v>0</v>
      </c>
      <c r="AQ72" s="23">
        <f t="shared" si="20"/>
        <v>0</v>
      </c>
    </row>
    <row r="73" spans="1:43" ht="63.75" thickBot="1" x14ac:dyDescent="0.35">
      <c r="A73" s="15">
        <v>65</v>
      </c>
      <c r="B73" s="20" t="s">
        <v>86</v>
      </c>
      <c r="C73" s="21">
        <v>153936</v>
      </c>
      <c r="D73" s="22">
        <f t="shared" si="0"/>
        <v>0</v>
      </c>
      <c r="E73" s="23">
        <f t="shared" si="21"/>
        <v>0</v>
      </c>
      <c r="F73" s="23">
        <f t="shared" si="1"/>
        <v>0</v>
      </c>
      <c r="G73" s="24">
        <f t="shared" si="2"/>
        <v>0</v>
      </c>
      <c r="H73" s="25"/>
      <c r="I73" s="26"/>
      <c r="J73" s="23">
        <f t="shared" si="3"/>
        <v>0</v>
      </c>
      <c r="K73" s="23">
        <f t="shared" si="4"/>
        <v>0</v>
      </c>
      <c r="L73" s="26"/>
      <c r="M73" s="26"/>
      <c r="N73" s="23">
        <f t="shared" si="5"/>
        <v>0</v>
      </c>
      <c r="O73" s="23">
        <f t="shared" si="6"/>
        <v>0</v>
      </c>
      <c r="P73" s="26"/>
      <c r="Q73" s="26"/>
      <c r="R73" s="23">
        <f t="shared" si="7"/>
        <v>0</v>
      </c>
      <c r="S73" s="23">
        <f t="shared" si="8"/>
        <v>0</v>
      </c>
      <c r="T73" s="26"/>
      <c r="U73" s="26"/>
      <c r="V73" s="23">
        <f t="shared" si="9"/>
        <v>0</v>
      </c>
      <c r="W73" s="23">
        <f t="shared" si="10"/>
        <v>0</v>
      </c>
      <c r="X73" s="26"/>
      <c r="Y73" s="26"/>
      <c r="Z73" s="23">
        <f t="shared" si="11"/>
        <v>0</v>
      </c>
      <c r="AA73" s="23">
        <f t="shared" si="12"/>
        <v>0</v>
      </c>
      <c r="AB73" s="26"/>
      <c r="AC73" s="26"/>
      <c r="AD73" s="23">
        <f t="shared" si="13"/>
        <v>0</v>
      </c>
      <c r="AE73" s="23">
        <f t="shared" si="14"/>
        <v>0</v>
      </c>
      <c r="AF73" s="26"/>
      <c r="AG73" s="26"/>
      <c r="AH73" s="23">
        <f t="shared" si="15"/>
        <v>0</v>
      </c>
      <c r="AI73" s="23">
        <f t="shared" si="16"/>
        <v>0</v>
      </c>
      <c r="AJ73" s="26"/>
      <c r="AK73" s="26"/>
      <c r="AL73" s="23">
        <f t="shared" si="17"/>
        <v>0</v>
      </c>
      <c r="AM73" s="23">
        <f t="shared" si="18"/>
        <v>0</v>
      </c>
      <c r="AN73" s="26"/>
      <c r="AO73" s="26"/>
      <c r="AP73" s="23">
        <f t="shared" si="19"/>
        <v>0</v>
      </c>
      <c r="AQ73" s="23">
        <f t="shared" si="20"/>
        <v>0</v>
      </c>
    </row>
    <row r="74" spans="1:43" ht="48" thickBot="1" x14ac:dyDescent="0.35">
      <c r="A74" s="15">
        <v>66</v>
      </c>
      <c r="B74" s="20" t="s">
        <v>87</v>
      </c>
      <c r="C74" s="21">
        <v>90569</v>
      </c>
      <c r="D74" s="22">
        <f t="shared" ref="D74:D78" si="22">ROUND((E74*2+F74)/3,0)</f>
        <v>0</v>
      </c>
      <c r="E74" s="23">
        <f t="shared" si="21"/>
        <v>0</v>
      </c>
      <c r="F74" s="23">
        <f t="shared" ref="F74:F78" si="23">I74+M74+Q74+U74+Y74++AC74+AG74+AK74+AO74</f>
        <v>0</v>
      </c>
      <c r="G74" s="24">
        <f t="shared" ref="G74:G78" si="24">K74+O74+S74+W74+AA74+AE74+AI74+AM74+AQ74</f>
        <v>0</v>
      </c>
      <c r="H74" s="25"/>
      <c r="I74" s="26"/>
      <c r="J74" s="23"/>
      <c r="K74" s="23">
        <f t="shared" ref="K74:K79" si="25">C74*J74/1000</f>
        <v>0</v>
      </c>
      <c r="L74" s="26"/>
      <c r="M74" s="26"/>
      <c r="N74" s="23">
        <f t="shared" ref="N74:N79" si="26">ROUND(((L74*2+M74)/3),)</f>
        <v>0</v>
      </c>
      <c r="O74" s="23">
        <f t="shared" ref="O74:O79" si="27">C74*N74/1000</f>
        <v>0</v>
      </c>
      <c r="P74" s="26"/>
      <c r="Q74" s="26"/>
      <c r="R74" s="23">
        <f t="shared" ref="R74:R79" si="28">ROUND(((P74*2+Q74)/3),)</f>
        <v>0</v>
      </c>
      <c r="S74" s="23">
        <f t="shared" ref="S74:S79" si="29">C74*R74/1000</f>
        <v>0</v>
      </c>
      <c r="T74" s="26"/>
      <c r="U74" s="26"/>
      <c r="V74" s="23">
        <f t="shared" ref="V74:V79" si="30">ROUND(((T74*2+U74)/3),)</f>
        <v>0</v>
      </c>
      <c r="W74" s="23">
        <f t="shared" ref="W74:W79" si="31">C74*V74/1000</f>
        <v>0</v>
      </c>
      <c r="X74" s="26"/>
      <c r="Y74" s="26"/>
      <c r="Z74" s="23">
        <f t="shared" ref="Z74:Z79" si="32">ROUND(((X74*2+Y74)/3),)</f>
        <v>0</v>
      </c>
      <c r="AA74" s="23">
        <f t="shared" ref="AA74:AA79" si="33">C74*Z74/1000</f>
        <v>0</v>
      </c>
      <c r="AB74" s="26"/>
      <c r="AC74" s="26"/>
      <c r="AD74" s="23">
        <f t="shared" ref="AD74:AD79" si="34">ROUND(((AB74*2+AC74)/3),)</f>
        <v>0</v>
      </c>
      <c r="AE74" s="23">
        <f t="shared" ref="AE74:AE79" si="35">C74*AD74/1000</f>
        <v>0</v>
      </c>
      <c r="AF74" s="26"/>
      <c r="AG74" s="26"/>
      <c r="AH74" s="23">
        <f t="shared" ref="AH74:AH79" si="36">ROUND(((AF74*2+AG74)/3),)</f>
        <v>0</v>
      </c>
      <c r="AI74" s="23">
        <f t="shared" ref="AI74:AI79" si="37">C74*AH74/1000</f>
        <v>0</v>
      </c>
      <c r="AJ74" s="26"/>
      <c r="AK74" s="26"/>
      <c r="AL74" s="23">
        <f t="shared" ref="AL74:AL79" si="38">ROUND(((AJ74*2+AK74)/3),)</f>
        <v>0</v>
      </c>
      <c r="AM74" s="23">
        <f t="shared" ref="AM74:AM79" si="39">C74*AL74/1000</f>
        <v>0</v>
      </c>
      <c r="AN74" s="26"/>
      <c r="AO74" s="26"/>
      <c r="AP74" s="23">
        <f t="shared" ref="AP74:AP79" si="40">ROUND(((AN74*2+AO74)/3),)</f>
        <v>0</v>
      </c>
      <c r="AQ74" s="23">
        <f t="shared" ref="AQ74:AQ79" si="41">C74*AP74/1000</f>
        <v>0</v>
      </c>
    </row>
    <row r="75" spans="1:43" ht="48" thickBot="1" x14ac:dyDescent="0.35">
      <c r="A75" s="15">
        <v>67</v>
      </c>
      <c r="B75" s="20" t="s">
        <v>88</v>
      </c>
      <c r="C75" s="21">
        <v>717485</v>
      </c>
      <c r="D75" s="22">
        <f t="shared" si="22"/>
        <v>39</v>
      </c>
      <c r="E75" s="23">
        <f t="shared" ref="E75:E79" si="42">H75+L75+P75+T75+X75+AB75+AF75+AJ75+AN75</f>
        <v>42</v>
      </c>
      <c r="F75" s="23">
        <f>I75+M75+Q75+U75+Y75++AC75+AG75+AK75+AO75</f>
        <v>34</v>
      </c>
      <c r="G75" s="24">
        <f t="shared" si="24"/>
        <v>28699.399999999998</v>
      </c>
      <c r="H75" s="25">
        <v>4</v>
      </c>
      <c r="I75" s="26">
        <v>1</v>
      </c>
      <c r="J75" s="23">
        <f t="shared" ref="J75:J79" si="43">ROUND(((H75*2+I75)/3),)</f>
        <v>3</v>
      </c>
      <c r="K75" s="23">
        <f t="shared" si="25"/>
        <v>2152.4549999999999</v>
      </c>
      <c r="L75" s="26">
        <v>12</v>
      </c>
      <c r="M75" s="26">
        <v>10</v>
      </c>
      <c r="N75" s="23">
        <f t="shared" si="26"/>
        <v>11</v>
      </c>
      <c r="O75" s="23">
        <f t="shared" si="27"/>
        <v>7892.335</v>
      </c>
      <c r="P75" s="26">
        <v>6</v>
      </c>
      <c r="Q75" s="26">
        <v>4</v>
      </c>
      <c r="R75" s="23">
        <f t="shared" si="28"/>
        <v>5</v>
      </c>
      <c r="S75" s="23">
        <f t="shared" si="29"/>
        <v>3587.4250000000002</v>
      </c>
      <c r="T75" s="26">
        <v>7</v>
      </c>
      <c r="U75" s="26">
        <v>4</v>
      </c>
      <c r="V75" s="23">
        <f t="shared" si="30"/>
        <v>6</v>
      </c>
      <c r="W75" s="23">
        <f t="shared" si="31"/>
        <v>4304.91</v>
      </c>
      <c r="X75" s="26">
        <v>5</v>
      </c>
      <c r="Y75" s="26">
        <v>6</v>
      </c>
      <c r="Z75" s="23">
        <v>6</v>
      </c>
      <c r="AA75" s="23">
        <f t="shared" si="33"/>
        <v>4304.91</v>
      </c>
      <c r="AB75" s="26">
        <v>3</v>
      </c>
      <c r="AC75" s="26">
        <v>3</v>
      </c>
      <c r="AD75" s="23">
        <f t="shared" si="34"/>
        <v>3</v>
      </c>
      <c r="AE75" s="23">
        <f t="shared" si="35"/>
        <v>2152.4549999999999</v>
      </c>
      <c r="AF75" s="26">
        <v>1</v>
      </c>
      <c r="AG75" s="26">
        <v>1</v>
      </c>
      <c r="AH75" s="23">
        <f t="shared" si="36"/>
        <v>1</v>
      </c>
      <c r="AI75" s="23">
        <f t="shared" si="37"/>
        <v>717.48500000000001</v>
      </c>
      <c r="AJ75" s="26">
        <v>1</v>
      </c>
      <c r="AK75" s="26">
        <v>1</v>
      </c>
      <c r="AL75" s="23">
        <f t="shared" si="38"/>
        <v>1</v>
      </c>
      <c r="AM75" s="23">
        <f t="shared" si="39"/>
        <v>717.48500000000001</v>
      </c>
      <c r="AN75" s="26">
        <v>3</v>
      </c>
      <c r="AO75" s="26">
        <v>4</v>
      </c>
      <c r="AP75" s="23">
        <v>4</v>
      </c>
      <c r="AQ75" s="23">
        <f t="shared" si="41"/>
        <v>2869.94</v>
      </c>
    </row>
    <row r="76" spans="1:43" ht="113.25" thickBot="1" x14ac:dyDescent="0.35">
      <c r="A76" s="15">
        <v>68</v>
      </c>
      <c r="B76" s="27" t="s">
        <v>89</v>
      </c>
      <c r="C76" s="21">
        <v>95330</v>
      </c>
      <c r="D76" s="22">
        <f t="shared" si="22"/>
        <v>473</v>
      </c>
      <c r="E76" s="23">
        <f t="shared" si="42"/>
        <v>457</v>
      </c>
      <c r="F76" s="23">
        <f t="shared" si="23"/>
        <v>504</v>
      </c>
      <c r="G76" s="24">
        <f t="shared" si="24"/>
        <v>45186.42</v>
      </c>
      <c r="H76" s="25"/>
      <c r="I76" s="26"/>
      <c r="J76" s="23">
        <f t="shared" si="43"/>
        <v>0</v>
      </c>
      <c r="K76" s="23">
        <f t="shared" si="25"/>
        <v>0</v>
      </c>
      <c r="L76" s="26">
        <v>82</v>
      </c>
      <c r="M76" s="26">
        <v>95</v>
      </c>
      <c r="N76" s="23">
        <v>88</v>
      </c>
      <c r="O76" s="23">
        <f t="shared" si="27"/>
        <v>8389.0400000000009</v>
      </c>
      <c r="P76" s="26">
        <v>189</v>
      </c>
      <c r="Q76" s="26">
        <v>228</v>
      </c>
      <c r="R76" s="23">
        <f t="shared" si="28"/>
        <v>202</v>
      </c>
      <c r="S76" s="23">
        <f t="shared" si="29"/>
        <v>19256.66</v>
      </c>
      <c r="T76" s="26"/>
      <c r="U76" s="26"/>
      <c r="V76" s="23">
        <f t="shared" si="30"/>
        <v>0</v>
      </c>
      <c r="W76" s="23">
        <f t="shared" si="31"/>
        <v>0</v>
      </c>
      <c r="X76" s="26">
        <v>186</v>
      </c>
      <c r="Y76" s="26">
        <v>181</v>
      </c>
      <c r="Z76" s="23">
        <f t="shared" si="32"/>
        <v>184</v>
      </c>
      <c r="AA76" s="23">
        <f t="shared" si="33"/>
        <v>17540.72</v>
      </c>
      <c r="AB76" s="26"/>
      <c r="AC76" s="26"/>
      <c r="AD76" s="23">
        <f t="shared" si="34"/>
        <v>0</v>
      </c>
      <c r="AE76" s="23">
        <f t="shared" si="35"/>
        <v>0</v>
      </c>
      <c r="AF76" s="26"/>
      <c r="AG76" s="26"/>
      <c r="AH76" s="23">
        <f t="shared" si="36"/>
        <v>0</v>
      </c>
      <c r="AI76" s="23">
        <f t="shared" si="37"/>
        <v>0</v>
      </c>
      <c r="AJ76" s="26"/>
      <c r="AK76" s="26"/>
      <c r="AL76" s="23">
        <f t="shared" si="38"/>
        <v>0</v>
      </c>
      <c r="AM76" s="23">
        <f t="shared" si="39"/>
        <v>0</v>
      </c>
      <c r="AN76" s="26"/>
      <c r="AO76" s="26"/>
      <c r="AP76" s="23">
        <f t="shared" si="40"/>
        <v>0</v>
      </c>
      <c r="AQ76" s="23">
        <f t="shared" si="41"/>
        <v>0</v>
      </c>
    </row>
    <row r="77" spans="1:43" ht="48" thickBot="1" x14ac:dyDescent="0.35">
      <c r="A77" s="15">
        <v>69</v>
      </c>
      <c r="B77" s="20" t="s">
        <v>90</v>
      </c>
      <c r="C77" s="21">
        <v>322867</v>
      </c>
      <c r="D77" s="22">
        <f t="shared" si="22"/>
        <v>0</v>
      </c>
      <c r="E77" s="23">
        <f t="shared" si="42"/>
        <v>0</v>
      </c>
      <c r="F77" s="23">
        <f t="shared" si="23"/>
        <v>0</v>
      </c>
      <c r="G77" s="24">
        <f t="shared" si="24"/>
        <v>0</v>
      </c>
      <c r="H77" s="25"/>
      <c r="I77" s="26">
        <v>0</v>
      </c>
      <c r="J77" s="23">
        <f t="shared" si="43"/>
        <v>0</v>
      </c>
      <c r="K77" s="23">
        <f t="shared" si="25"/>
        <v>0</v>
      </c>
      <c r="L77" s="26"/>
      <c r="M77" s="26"/>
      <c r="N77" s="23">
        <f t="shared" si="26"/>
        <v>0</v>
      </c>
      <c r="O77" s="23">
        <f t="shared" si="27"/>
        <v>0</v>
      </c>
      <c r="P77" s="26"/>
      <c r="Q77" s="26"/>
      <c r="R77" s="23">
        <f t="shared" si="28"/>
        <v>0</v>
      </c>
      <c r="S77" s="23">
        <f t="shared" si="29"/>
        <v>0</v>
      </c>
      <c r="T77" s="26"/>
      <c r="U77" s="26">
        <v>0</v>
      </c>
      <c r="V77" s="23">
        <f t="shared" si="30"/>
        <v>0</v>
      </c>
      <c r="W77" s="23">
        <f t="shared" si="31"/>
        <v>0</v>
      </c>
      <c r="X77" s="26"/>
      <c r="Y77" s="26">
        <v>0</v>
      </c>
      <c r="Z77" s="23">
        <f t="shared" si="32"/>
        <v>0</v>
      </c>
      <c r="AA77" s="23">
        <f t="shared" si="33"/>
        <v>0</v>
      </c>
      <c r="AB77" s="26"/>
      <c r="AC77" s="26"/>
      <c r="AD77" s="23">
        <f t="shared" si="34"/>
        <v>0</v>
      </c>
      <c r="AE77" s="23">
        <f t="shared" si="35"/>
        <v>0</v>
      </c>
      <c r="AF77" s="26"/>
      <c r="AG77" s="26"/>
      <c r="AH77" s="23">
        <f t="shared" si="36"/>
        <v>0</v>
      </c>
      <c r="AI77" s="23">
        <f t="shared" si="37"/>
        <v>0</v>
      </c>
      <c r="AJ77" s="26"/>
      <c r="AK77" s="26"/>
      <c r="AL77" s="23">
        <f t="shared" si="38"/>
        <v>0</v>
      </c>
      <c r="AM77" s="23">
        <f t="shared" si="39"/>
        <v>0</v>
      </c>
      <c r="AN77" s="26"/>
      <c r="AO77" s="26"/>
      <c r="AP77" s="23">
        <f t="shared" si="40"/>
        <v>0</v>
      </c>
      <c r="AQ77" s="23">
        <f t="shared" si="41"/>
        <v>0</v>
      </c>
    </row>
    <row r="78" spans="1:43" ht="48" thickBot="1" x14ac:dyDescent="0.35">
      <c r="A78" s="15">
        <v>70</v>
      </c>
      <c r="B78" s="20" t="s">
        <v>91</v>
      </c>
      <c r="C78" s="21">
        <v>25813</v>
      </c>
      <c r="D78" s="22">
        <f t="shared" si="22"/>
        <v>0</v>
      </c>
      <c r="E78" s="23">
        <f t="shared" si="42"/>
        <v>0</v>
      </c>
      <c r="F78" s="23">
        <f t="shared" si="23"/>
        <v>0</v>
      </c>
      <c r="G78" s="24">
        <f t="shared" si="24"/>
        <v>0</v>
      </c>
      <c r="H78" s="25"/>
      <c r="I78" s="26"/>
      <c r="J78" s="23">
        <f t="shared" si="43"/>
        <v>0</v>
      </c>
      <c r="K78" s="23">
        <f t="shared" si="25"/>
        <v>0</v>
      </c>
      <c r="L78" s="26"/>
      <c r="M78" s="26"/>
      <c r="N78" s="23">
        <f t="shared" si="26"/>
        <v>0</v>
      </c>
      <c r="O78" s="23">
        <f t="shared" si="27"/>
        <v>0</v>
      </c>
      <c r="P78" s="26"/>
      <c r="Q78" s="26"/>
      <c r="R78" s="23">
        <f t="shared" si="28"/>
        <v>0</v>
      </c>
      <c r="S78" s="23">
        <f t="shared" si="29"/>
        <v>0</v>
      </c>
      <c r="T78" s="26"/>
      <c r="U78" s="26"/>
      <c r="V78" s="23">
        <f t="shared" si="30"/>
        <v>0</v>
      </c>
      <c r="W78" s="23">
        <f t="shared" si="31"/>
        <v>0</v>
      </c>
      <c r="X78" s="26"/>
      <c r="Y78" s="26"/>
      <c r="Z78" s="23">
        <f t="shared" si="32"/>
        <v>0</v>
      </c>
      <c r="AA78" s="23">
        <f t="shared" si="33"/>
        <v>0</v>
      </c>
      <c r="AB78" s="26"/>
      <c r="AC78" s="26"/>
      <c r="AD78" s="23">
        <f t="shared" si="34"/>
        <v>0</v>
      </c>
      <c r="AE78" s="23">
        <f t="shared" si="35"/>
        <v>0</v>
      </c>
      <c r="AF78" s="26"/>
      <c r="AG78" s="26"/>
      <c r="AH78" s="23">
        <f t="shared" si="36"/>
        <v>0</v>
      </c>
      <c r="AI78" s="23">
        <f t="shared" si="37"/>
        <v>0</v>
      </c>
      <c r="AJ78" s="26"/>
      <c r="AK78" s="26"/>
      <c r="AL78" s="23">
        <f t="shared" si="38"/>
        <v>0</v>
      </c>
      <c r="AM78" s="23">
        <f t="shared" si="39"/>
        <v>0</v>
      </c>
      <c r="AN78" s="26"/>
      <c r="AO78" s="26"/>
      <c r="AP78" s="23">
        <f t="shared" si="40"/>
        <v>0</v>
      </c>
      <c r="AQ78" s="23">
        <f t="shared" si="41"/>
        <v>0</v>
      </c>
    </row>
    <row r="79" spans="1:43" ht="33.6" customHeight="1" x14ac:dyDescent="0.3">
      <c r="A79" s="28">
        <v>71</v>
      </c>
      <c r="B79" s="29" t="s">
        <v>92</v>
      </c>
      <c r="C79" s="33">
        <v>182586</v>
      </c>
      <c r="D79" s="34">
        <f>ROUND((E79*2+F79)/3,0)</f>
        <v>0</v>
      </c>
      <c r="E79" s="35">
        <f>H79+L79+P79+T79+X79+AB79+AF79+AJ79+AN79</f>
        <v>0</v>
      </c>
      <c r="F79" s="35">
        <f>I79+M79+Q79+U79+Y79++AC79+AG79+AK79+AO79</f>
        <v>0</v>
      </c>
      <c r="G79" s="36">
        <f>K79+O79+S79+W79+AA79+AE79+AI79+AM79+AQ79</f>
        <v>0</v>
      </c>
      <c r="H79" s="37"/>
      <c r="I79" s="38"/>
      <c r="J79" s="23">
        <f t="shared" si="43"/>
        <v>0</v>
      </c>
      <c r="K79" s="23">
        <f t="shared" si="25"/>
        <v>0</v>
      </c>
      <c r="L79" s="38"/>
      <c r="M79" s="38"/>
      <c r="N79" s="23">
        <f t="shared" si="26"/>
        <v>0</v>
      </c>
      <c r="O79" s="23">
        <f t="shared" si="27"/>
        <v>0</v>
      </c>
      <c r="P79" s="38"/>
      <c r="Q79" s="38"/>
      <c r="R79" s="23">
        <f t="shared" si="28"/>
        <v>0</v>
      </c>
      <c r="S79" s="23">
        <f t="shared" si="29"/>
        <v>0</v>
      </c>
      <c r="T79" s="38"/>
      <c r="U79" s="38"/>
      <c r="V79" s="23">
        <f t="shared" si="30"/>
        <v>0</v>
      </c>
      <c r="W79" s="23">
        <f t="shared" si="31"/>
        <v>0</v>
      </c>
      <c r="X79" s="38"/>
      <c r="Y79" s="38"/>
      <c r="Z79" s="23">
        <f t="shared" si="32"/>
        <v>0</v>
      </c>
      <c r="AA79" s="23">
        <f t="shared" si="33"/>
        <v>0</v>
      </c>
      <c r="AB79" s="38"/>
      <c r="AC79" s="38"/>
      <c r="AD79" s="23">
        <f t="shared" si="34"/>
        <v>0</v>
      </c>
      <c r="AE79" s="23">
        <f t="shared" si="35"/>
        <v>0</v>
      </c>
      <c r="AF79" s="38"/>
      <c r="AG79" s="38"/>
      <c r="AH79" s="23">
        <f t="shared" si="36"/>
        <v>0</v>
      </c>
      <c r="AI79" s="23">
        <f t="shared" si="37"/>
        <v>0</v>
      </c>
      <c r="AJ79" s="38"/>
      <c r="AK79" s="38"/>
      <c r="AL79" s="23">
        <f t="shared" si="38"/>
        <v>0</v>
      </c>
      <c r="AM79" s="23">
        <f t="shared" si="39"/>
        <v>0</v>
      </c>
      <c r="AN79" s="38"/>
      <c r="AO79" s="38"/>
      <c r="AP79" s="23">
        <f t="shared" si="40"/>
        <v>0</v>
      </c>
      <c r="AQ79" s="23">
        <f t="shared" si="41"/>
        <v>0</v>
      </c>
    </row>
    <row r="80" spans="1:43" s="42" customFormat="1" ht="43.9" customHeight="1" x14ac:dyDescent="0.3">
      <c r="A80" s="39"/>
      <c r="B80" s="40" t="s">
        <v>93</v>
      </c>
      <c r="C80" s="41"/>
      <c r="D80" s="41">
        <f>SUM(D9:D79)</f>
        <v>7955</v>
      </c>
      <c r="E80" s="41">
        <f t="shared" ref="E80:AQ80" si="44">SUM(E9:E79)</f>
        <v>7893</v>
      </c>
      <c r="F80" s="41">
        <f t="shared" si="44"/>
        <v>8079</v>
      </c>
      <c r="G80" s="41">
        <f t="shared" si="44"/>
        <v>835550.397</v>
      </c>
      <c r="H80" s="41">
        <f t="shared" si="44"/>
        <v>728</v>
      </c>
      <c r="I80" s="41">
        <f t="shared" si="44"/>
        <v>725</v>
      </c>
      <c r="J80" s="41">
        <f t="shared" si="44"/>
        <v>727</v>
      </c>
      <c r="K80" s="41">
        <f t="shared" si="44"/>
        <v>75922.221999999994</v>
      </c>
      <c r="L80" s="41">
        <f t="shared" si="44"/>
        <v>1266</v>
      </c>
      <c r="M80" s="41">
        <f t="shared" si="44"/>
        <v>1332</v>
      </c>
      <c r="N80" s="41">
        <f t="shared" si="44"/>
        <v>1288</v>
      </c>
      <c r="O80" s="41">
        <f t="shared" si="44"/>
        <v>135760.18300000002</v>
      </c>
      <c r="P80" s="41">
        <f t="shared" si="44"/>
        <v>1264</v>
      </c>
      <c r="Q80" s="41">
        <f t="shared" si="44"/>
        <v>1262</v>
      </c>
      <c r="R80" s="41">
        <f t="shared" si="44"/>
        <v>1263</v>
      </c>
      <c r="S80" s="41">
        <f t="shared" si="44"/>
        <v>125474.07600000002</v>
      </c>
      <c r="T80" s="41">
        <f t="shared" si="44"/>
        <v>526</v>
      </c>
      <c r="U80" s="41">
        <f t="shared" si="44"/>
        <v>514</v>
      </c>
      <c r="V80" s="41">
        <f t="shared" si="44"/>
        <v>522</v>
      </c>
      <c r="W80" s="41">
        <f t="shared" si="44"/>
        <v>56911.057000000001</v>
      </c>
      <c r="X80" s="41">
        <f t="shared" si="44"/>
        <v>1406</v>
      </c>
      <c r="Y80" s="41">
        <f t="shared" si="44"/>
        <v>1398</v>
      </c>
      <c r="Z80" s="41">
        <f t="shared" si="44"/>
        <v>1404</v>
      </c>
      <c r="AA80" s="41">
        <f t="shared" si="44"/>
        <v>140622.25899999999</v>
      </c>
      <c r="AB80" s="41">
        <f t="shared" si="44"/>
        <v>640</v>
      </c>
      <c r="AC80" s="41">
        <f t="shared" si="44"/>
        <v>684</v>
      </c>
      <c r="AD80" s="41">
        <f t="shared" si="44"/>
        <v>655</v>
      </c>
      <c r="AE80" s="41">
        <f t="shared" si="44"/>
        <v>75979.933999999994</v>
      </c>
      <c r="AF80" s="41">
        <f t="shared" si="44"/>
        <v>441</v>
      </c>
      <c r="AG80" s="41">
        <f t="shared" si="44"/>
        <v>451</v>
      </c>
      <c r="AH80" s="41">
        <f t="shared" si="44"/>
        <v>444</v>
      </c>
      <c r="AI80" s="41">
        <f t="shared" si="44"/>
        <v>48685.525000000001</v>
      </c>
      <c r="AJ80" s="41">
        <f t="shared" si="44"/>
        <v>631</v>
      </c>
      <c r="AK80" s="41">
        <f t="shared" si="44"/>
        <v>667</v>
      </c>
      <c r="AL80" s="41">
        <f t="shared" si="44"/>
        <v>643</v>
      </c>
      <c r="AM80" s="41">
        <f t="shared" si="44"/>
        <v>66137.048999999999</v>
      </c>
      <c r="AN80" s="41">
        <f t="shared" si="44"/>
        <v>991</v>
      </c>
      <c r="AO80" s="41">
        <f t="shared" si="44"/>
        <v>1046</v>
      </c>
      <c r="AP80" s="41">
        <f t="shared" si="44"/>
        <v>1009</v>
      </c>
      <c r="AQ80" s="41">
        <f t="shared" si="44"/>
        <v>110058.09200000002</v>
      </c>
    </row>
    <row r="81" spans="1:43" ht="28.9" customHeight="1" x14ac:dyDescent="0.25">
      <c r="A81" s="43"/>
      <c r="B81" s="43" t="s">
        <v>94</v>
      </c>
      <c r="C81" s="43"/>
      <c r="D81" s="43"/>
      <c r="E81" s="43"/>
      <c r="F81" s="43"/>
      <c r="G81" s="43">
        <v>0.97836689674999999</v>
      </c>
      <c r="H81" s="43"/>
      <c r="I81" s="43"/>
      <c r="J81" s="43"/>
      <c r="K81" s="43">
        <v>0.97836689674999999</v>
      </c>
      <c r="L81" s="43"/>
      <c r="M81" s="43"/>
      <c r="N81" s="43"/>
      <c r="O81" s="43">
        <v>0.97836689674999999</v>
      </c>
      <c r="P81" s="43"/>
      <c r="Q81" s="43"/>
      <c r="R81" s="43"/>
      <c r="S81" s="43">
        <v>0.97836689674999999</v>
      </c>
      <c r="T81" s="43"/>
      <c r="U81" s="43"/>
      <c r="V81" s="43"/>
      <c r="W81" s="43">
        <v>0.97836689674999999</v>
      </c>
      <c r="X81" s="43"/>
      <c r="Y81" s="43"/>
      <c r="Z81" s="43"/>
      <c r="AA81" s="43">
        <v>0.97836689674999999</v>
      </c>
      <c r="AB81" s="43"/>
      <c r="AC81" s="43"/>
      <c r="AD81" s="43"/>
      <c r="AE81" s="43">
        <v>0.97836689674999999</v>
      </c>
      <c r="AF81" s="43"/>
      <c r="AG81" s="43"/>
      <c r="AH81" s="43"/>
      <c r="AI81" s="43">
        <v>0.97836689674999999</v>
      </c>
      <c r="AJ81" s="43"/>
      <c r="AK81" s="43"/>
      <c r="AL81" s="43"/>
      <c r="AM81" s="43">
        <v>0.97836689674999999</v>
      </c>
      <c r="AN81" s="43"/>
      <c r="AO81" s="43"/>
      <c r="AP81" s="43"/>
      <c r="AQ81" s="43">
        <v>0.97836689674999999</v>
      </c>
    </row>
    <row r="82" spans="1:43" ht="22.9" customHeight="1" x14ac:dyDescent="0.3">
      <c r="A82" s="43"/>
      <c r="B82" s="43" t="s">
        <v>95</v>
      </c>
      <c r="C82" s="43"/>
      <c r="D82" s="43"/>
      <c r="E82" s="43"/>
      <c r="F82" s="43"/>
      <c r="G82" s="23">
        <f>K82+O82+S82+W82+AA82+AE82+AI82+AM82+AQ82</f>
        <v>817474.80000000016</v>
      </c>
      <c r="H82" s="43"/>
      <c r="I82" s="43"/>
      <c r="J82" s="43"/>
      <c r="K82" s="44">
        <f>ROUND(K80*K81,1)</f>
        <v>74279.8</v>
      </c>
      <c r="L82" s="43"/>
      <c r="M82" s="43"/>
      <c r="N82" s="43"/>
      <c r="O82" s="44">
        <f>ROUND(O80*O81,1)</f>
        <v>132823.29999999999</v>
      </c>
      <c r="P82" s="43"/>
      <c r="Q82" s="43"/>
      <c r="R82" s="43"/>
      <c r="S82" s="44">
        <f>ROUND(S80*S81,1)</f>
        <v>122759.7</v>
      </c>
      <c r="T82" s="43"/>
      <c r="U82" s="43"/>
      <c r="V82" s="43"/>
      <c r="W82" s="44">
        <f>ROUND(W80*W81,1)</f>
        <v>55679.9</v>
      </c>
      <c r="X82" s="43"/>
      <c r="Y82" s="43"/>
      <c r="Z82" s="43"/>
      <c r="AA82" s="44">
        <f>ROUND(AA80*AA81,1)</f>
        <v>137580.20000000001</v>
      </c>
      <c r="AB82" s="43"/>
      <c r="AC82" s="43"/>
      <c r="AD82" s="43"/>
      <c r="AE82" s="44">
        <f>ROUND(AE80*AE81,1)</f>
        <v>74336.3</v>
      </c>
      <c r="AF82" s="43"/>
      <c r="AG82" s="43"/>
      <c r="AH82" s="43"/>
      <c r="AI82" s="44">
        <f>ROUND(AI80*AI81,1)</f>
        <v>47632.3</v>
      </c>
      <c r="AJ82" s="43"/>
      <c r="AK82" s="43"/>
      <c r="AL82" s="43"/>
      <c r="AM82" s="44">
        <f>ROUND(AM80*AM81,1)</f>
        <v>64706.3</v>
      </c>
      <c r="AN82" s="43"/>
      <c r="AO82" s="43"/>
      <c r="AP82" s="43"/>
      <c r="AQ82" s="44">
        <f>ROUND(AQ80*AQ81,1)-0.2</f>
        <v>107677</v>
      </c>
    </row>
    <row r="83" spans="1:43" ht="25.15" customHeight="1" x14ac:dyDescent="0.3">
      <c r="B83" s="1" t="s">
        <v>96</v>
      </c>
      <c r="G83" s="23">
        <f t="shared" ref="G83:G93" si="45">K83+O83+S83+W83+AA83+AE83+AI83+AM83+AQ83</f>
        <v>174230</v>
      </c>
      <c r="K83" s="45">
        <v>18405</v>
      </c>
      <c r="L83" s="41"/>
      <c r="M83" s="41"/>
      <c r="O83" s="41">
        <v>28508</v>
      </c>
      <c r="P83" s="41"/>
      <c r="Q83" s="41"/>
      <c r="R83" s="41"/>
      <c r="S83" s="41">
        <v>20175</v>
      </c>
      <c r="T83" s="41"/>
      <c r="U83" s="41"/>
      <c r="V83" s="41"/>
      <c r="W83" s="41">
        <v>12683</v>
      </c>
      <c r="X83" s="41"/>
      <c r="Y83" s="41"/>
      <c r="Z83" s="41"/>
      <c r="AA83" s="41">
        <v>28280</v>
      </c>
      <c r="AB83" s="41"/>
      <c r="AC83" s="41"/>
      <c r="AD83" s="41"/>
      <c r="AE83" s="41">
        <v>13326</v>
      </c>
      <c r="AF83" s="41"/>
      <c r="AG83" s="41"/>
      <c r="AH83" s="41"/>
      <c r="AI83" s="41">
        <v>11938</v>
      </c>
      <c r="AJ83" s="41"/>
      <c r="AK83" s="41"/>
      <c r="AL83" s="41"/>
      <c r="AM83" s="41">
        <v>16631</v>
      </c>
      <c r="AN83" s="41"/>
      <c r="AO83" s="41"/>
      <c r="AP83" s="41"/>
      <c r="AQ83" s="41">
        <v>24284</v>
      </c>
    </row>
    <row r="84" spans="1:43" ht="28.15" customHeight="1" x14ac:dyDescent="0.3">
      <c r="B84" s="1" t="s">
        <v>97</v>
      </c>
      <c r="G84" s="23">
        <f t="shared" si="45"/>
        <v>46964</v>
      </c>
      <c r="K84" s="45">
        <f>ROUND(K83*0.26955,0)</f>
        <v>4961</v>
      </c>
      <c r="L84" s="41"/>
      <c r="M84" s="41"/>
      <c r="O84" s="45">
        <f>ROUND(O83*0.26955,0)</f>
        <v>7684</v>
      </c>
      <c r="P84" s="41"/>
      <c r="Q84" s="41"/>
      <c r="R84" s="41"/>
      <c r="S84" s="45">
        <f>ROUND(S83*0.26955,0)</f>
        <v>5438</v>
      </c>
      <c r="T84" s="41"/>
      <c r="U84" s="41"/>
      <c r="V84" s="41"/>
      <c r="W84" s="45">
        <f>ROUND(W83*0.26955,0)</f>
        <v>3419</v>
      </c>
      <c r="X84" s="41"/>
      <c r="Y84" s="41"/>
      <c r="Z84" s="41"/>
      <c r="AA84" s="45">
        <f>ROUND(AA83*0.26955,0)</f>
        <v>7623</v>
      </c>
      <c r="AB84" s="41"/>
      <c r="AC84" s="41"/>
      <c r="AD84" s="41"/>
      <c r="AE84" s="45">
        <f>ROUND(AE83*0.26955,0)</f>
        <v>3592</v>
      </c>
      <c r="AF84" s="41"/>
      <c r="AG84" s="41"/>
      <c r="AH84" s="41"/>
      <c r="AI84" s="45">
        <f>ROUND(AI83*0.26955,0)</f>
        <v>3218</v>
      </c>
      <c r="AJ84" s="41"/>
      <c r="AK84" s="41"/>
      <c r="AL84" s="41"/>
      <c r="AM84" s="45">
        <f>ROUND(AM83*0.26955,0)</f>
        <v>4483</v>
      </c>
      <c r="AN84" s="41"/>
      <c r="AO84" s="41"/>
      <c r="AP84" s="41"/>
      <c r="AQ84" s="45">
        <f>ROUND(AQ83*0.26955,0)</f>
        <v>6546</v>
      </c>
    </row>
    <row r="85" spans="1:43" ht="26.45" customHeight="1" x14ac:dyDescent="0.3">
      <c r="B85" s="1" t="s">
        <v>98</v>
      </c>
      <c r="G85" s="23">
        <f t="shared" si="45"/>
        <v>356636</v>
      </c>
      <c r="K85" s="41">
        <v>33319</v>
      </c>
      <c r="L85" s="41"/>
      <c r="M85" s="41"/>
      <c r="O85" s="41">
        <v>58011</v>
      </c>
      <c r="P85" s="41"/>
      <c r="Q85" s="41"/>
      <c r="R85" s="41"/>
      <c r="S85" s="41">
        <v>57501</v>
      </c>
      <c r="T85" s="41"/>
      <c r="U85" s="41"/>
      <c r="V85" s="41"/>
      <c r="W85" s="41">
        <v>26313</v>
      </c>
      <c r="X85" s="41"/>
      <c r="Y85" s="41"/>
      <c r="Z85" s="41"/>
      <c r="AA85" s="41">
        <v>61769</v>
      </c>
      <c r="AB85" s="41"/>
      <c r="AC85" s="41"/>
      <c r="AD85" s="41"/>
      <c r="AE85" s="41">
        <v>27850</v>
      </c>
      <c r="AF85" s="41"/>
      <c r="AG85" s="41"/>
      <c r="AH85" s="41"/>
      <c r="AI85" s="41">
        <v>21439</v>
      </c>
      <c r="AJ85" s="41"/>
      <c r="AK85" s="41"/>
      <c r="AL85" s="41"/>
      <c r="AM85" s="41">
        <v>24040</v>
      </c>
      <c r="AN85" s="41"/>
      <c r="AO85" s="41"/>
      <c r="AP85" s="41"/>
      <c r="AQ85" s="41">
        <v>46394</v>
      </c>
    </row>
    <row r="86" spans="1:43" ht="33.6" customHeight="1" x14ac:dyDescent="0.3">
      <c r="B86" s="1" t="s">
        <v>99</v>
      </c>
      <c r="G86" s="23">
        <f>K86+O86+S86+W86+AA86+AE86+AI86+AM86+AQ86</f>
        <v>92775</v>
      </c>
      <c r="K86" s="41">
        <f>ROUND(K85*0.26014,1)</f>
        <v>8667.6</v>
      </c>
      <c r="L86" s="41"/>
      <c r="M86" s="41"/>
      <c r="O86" s="41">
        <f>ROUND(O85*0.26014,1)</f>
        <v>15091</v>
      </c>
      <c r="P86" s="41"/>
      <c r="Q86" s="41"/>
      <c r="R86" s="41"/>
      <c r="S86" s="41">
        <f>ROUND(S85*0.26014,1)</f>
        <v>14958.3</v>
      </c>
      <c r="T86" s="41"/>
      <c r="U86" s="41"/>
      <c r="V86" s="41"/>
      <c r="W86" s="41">
        <f>ROUND(W85*0.26014,1)</f>
        <v>6845.1</v>
      </c>
      <c r="X86" s="41"/>
      <c r="Y86" s="41"/>
      <c r="Z86" s="41"/>
      <c r="AA86" s="41">
        <f>ROUND(AA85*0.26014,1)</f>
        <v>16068.6</v>
      </c>
      <c r="AB86" s="41"/>
      <c r="AC86" s="41"/>
      <c r="AD86" s="41"/>
      <c r="AE86" s="41">
        <f>ROUND(AE85*0.26014,1)</f>
        <v>7244.9</v>
      </c>
      <c r="AF86" s="41"/>
      <c r="AG86" s="41"/>
      <c r="AH86" s="41"/>
      <c r="AI86" s="41">
        <f>ROUND(AI85*0.26014,1)</f>
        <v>5577.1</v>
      </c>
      <c r="AJ86" s="41"/>
      <c r="AK86" s="41"/>
      <c r="AL86" s="41"/>
      <c r="AM86" s="41">
        <f>ROUND(AM85*0.26014,1)</f>
        <v>6253.8</v>
      </c>
      <c r="AN86" s="41"/>
      <c r="AO86" s="41"/>
      <c r="AP86" s="41"/>
      <c r="AQ86" s="41">
        <f>ROUND(AQ85*0.26014,1)-0.3</f>
        <v>12068.6</v>
      </c>
    </row>
    <row r="87" spans="1:43" ht="22.15" customHeight="1" x14ac:dyDescent="0.3">
      <c r="B87" s="1" t="s">
        <v>100</v>
      </c>
      <c r="G87" s="23">
        <f t="shared" si="45"/>
        <v>146869.80000000002</v>
      </c>
      <c r="K87" s="41">
        <f>K82-K83-K84-K85-K86</f>
        <v>8927.2000000000025</v>
      </c>
      <c r="L87" s="41"/>
      <c r="M87" s="41"/>
      <c r="O87" s="41">
        <f>O82-O83-O84-O85-O86</f>
        <v>23529.299999999988</v>
      </c>
      <c r="P87" s="41"/>
      <c r="Q87" s="41"/>
      <c r="R87" s="41"/>
      <c r="S87" s="41">
        <f>S82-S83-S84-S85-S86</f>
        <v>24687.399999999998</v>
      </c>
      <c r="T87" s="41"/>
      <c r="U87" s="41"/>
      <c r="V87" s="41"/>
      <c r="W87" s="41">
        <f>W82-W83-W84-W85-W86</f>
        <v>6419.8000000000011</v>
      </c>
      <c r="X87" s="41"/>
      <c r="Y87" s="41"/>
      <c r="Z87" s="41"/>
      <c r="AA87" s="41">
        <f>AA82-AA83-AA84-AA85-AA86</f>
        <v>23839.600000000013</v>
      </c>
      <c r="AB87" s="41"/>
      <c r="AC87" s="41"/>
      <c r="AD87" s="41"/>
      <c r="AE87" s="41">
        <f>AE82-AE83-AE84-AE85-AE86</f>
        <v>22323.4</v>
      </c>
      <c r="AF87" s="41"/>
      <c r="AG87" s="41"/>
      <c r="AH87" s="41"/>
      <c r="AI87" s="41">
        <f>AI82-AI83-AI84-AI85-AI86</f>
        <v>5460.2000000000025</v>
      </c>
      <c r="AJ87" s="41"/>
      <c r="AK87" s="41"/>
      <c r="AL87" s="41"/>
      <c r="AM87" s="41">
        <f>AM82-AM83-AM84-AM85-AM86</f>
        <v>13298.500000000004</v>
      </c>
      <c r="AN87" s="41"/>
      <c r="AO87" s="41"/>
      <c r="AP87" s="41"/>
      <c r="AQ87" s="41">
        <f>AQ82-AQ83-AQ84-AQ85-AQ86</f>
        <v>18384.400000000001</v>
      </c>
    </row>
    <row r="88" spans="1:43" ht="18.75" x14ac:dyDescent="0.3">
      <c r="B88" s="1">
        <v>221</v>
      </c>
      <c r="G88" s="23">
        <f t="shared" si="45"/>
        <v>919.99999999999989</v>
      </c>
      <c r="K88" s="41">
        <v>88.3</v>
      </c>
      <c r="L88" s="41"/>
      <c r="M88" s="41"/>
      <c r="O88" s="41">
        <v>213.4</v>
      </c>
      <c r="P88" s="41"/>
      <c r="Q88" s="41"/>
      <c r="R88" s="41"/>
      <c r="S88" s="41">
        <v>88.3</v>
      </c>
      <c r="T88" s="41"/>
      <c r="U88" s="41"/>
      <c r="V88" s="41"/>
      <c r="W88" s="41">
        <v>88.3</v>
      </c>
      <c r="X88" s="41"/>
      <c r="Y88" s="41"/>
      <c r="Z88" s="41"/>
      <c r="AA88" s="41">
        <v>88.3</v>
      </c>
      <c r="AB88" s="41"/>
      <c r="AC88" s="41"/>
      <c r="AD88" s="41"/>
      <c r="AE88" s="41">
        <v>88.3</v>
      </c>
      <c r="AF88" s="41"/>
      <c r="AG88" s="41"/>
      <c r="AH88" s="41"/>
      <c r="AI88" s="41">
        <v>88.3</v>
      </c>
      <c r="AJ88" s="41"/>
      <c r="AK88" s="41"/>
      <c r="AL88" s="41"/>
      <c r="AM88" s="41">
        <v>88.3</v>
      </c>
      <c r="AN88" s="41"/>
      <c r="AO88" s="41"/>
      <c r="AP88" s="41"/>
      <c r="AQ88" s="41">
        <v>88.5</v>
      </c>
    </row>
    <row r="89" spans="1:43" ht="18.75" x14ac:dyDescent="0.3">
      <c r="B89" s="1">
        <v>226</v>
      </c>
      <c r="G89" s="23">
        <f t="shared" si="45"/>
        <v>1134</v>
      </c>
      <c r="K89" s="41">
        <v>126</v>
      </c>
      <c r="L89" s="41"/>
      <c r="M89" s="41"/>
      <c r="O89" s="41">
        <v>126</v>
      </c>
      <c r="P89" s="41"/>
      <c r="Q89" s="41"/>
      <c r="R89" s="41"/>
      <c r="S89" s="41">
        <v>126</v>
      </c>
      <c r="T89" s="41"/>
      <c r="U89" s="41"/>
      <c r="V89" s="41"/>
      <c r="W89" s="41">
        <v>126</v>
      </c>
      <c r="X89" s="41"/>
      <c r="Y89" s="41"/>
      <c r="Z89" s="41"/>
      <c r="AA89" s="41">
        <v>126</v>
      </c>
      <c r="AB89" s="41"/>
      <c r="AC89" s="41"/>
      <c r="AD89" s="41"/>
      <c r="AE89" s="41">
        <v>126</v>
      </c>
      <c r="AF89" s="41"/>
      <c r="AG89" s="41"/>
      <c r="AH89" s="41"/>
      <c r="AI89" s="41">
        <v>126</v>
      </c>
      <c r="AJ89" s="41"/>
      <c r="AK89" s="41"/>
      <c r="AL89" s="41"/>
      <c r="AM89" s="41">
        <v>126</v>
      </c>
      <c r="AN89" s="41"/>
      <c r="AO89" s="41"/>
      <c r="AP89" s="41"/>
      <c r="AQ89" s="41">
        <v>126</v>
      </c>
    </row>
    <row r="90" spans="1:43" ht="18.75" x14ac:dyDescent="0.3">
      <c r="B90" s="1">
        <v>290</v>
      </c>
      <c r="G90" s="23">
        <f t="shared" si="45"/>
        <v>81</v>
      </c>
      <c r="K90" s="41">
        <v>9</v>
      </c>
      <c r="L90" s="41"/>
      <c r="M90" s="41"/>
      <c r="O90" s="41">
        <v>9</v>
      </c>
      <c r="P90" s="41"/>
      <c r="Q90" s="41"/>
      <c r="R90" s="41"/>
      <c r="S90" s="41">
        <v>9</v>
      </c>
      <c r="T90" s="41"/>
      <c r="U90" s="41"/>
      <c r="V90" s="41"/>
      <c r="W90" s="41">
        <v>9</v>
      </c>
      <c r="X90" s="41"/>
      <c r="Y90" s="41"/>
      <c r="Z90" s="41"/>
      <c r="AA90" s="41">
        <v>9</v>
      </c>
      <c r="AB90" s="41"/>
      <c r="AC90" s="41"/>
      <c r="AD90" s="41"/>
      <c r="AE90" s="41">
        <v>9</v>
      </c>
      <c r="AF90" s="41"/>
      <c r="AG90" s="41"/>
      <c r="AH90" s="41"/>
      <c r="AI90" s="41">
        <v>9</v>
      </c>
      <c r="AJ90" s="41"/>
      <c r="AK90" s="41"/>
      <c r="AL90" s="41"/>
      <c r="AM90" s="41">
        <v>9</v>
      </c>
      <c r="AN90" s="41"/>
      <c r="AO90" s="41"/>
      <c r="AP90" s="41"/>
      <c r="AQ90" s="41">
        <v>9</v>
      </c>
    </row>
    <row r="91" spans="1:43" ht="18.75" x14ac:dyDescent="0.3">
      <c r="B91" s="1">
        <v>310</v>
      </c>
      <c r="G91" s="23">
        <f t="shared" si="45"/>
        <v>56014.8</v>
      </c>
      <c r="K91" s="41">
        <v>2133</v>
      </c>
      <c r="L91" s="41">
        <f t="shared" ref="L91:AO91" si="46">ROUND(L82*0.07,1)</f>
        <v>0</v>
      </c>
      <c r="M91" s="41">
        <f t="shared" si="46"/>
        <v>0</v>
      </c>
      <c r="O91" s="41">
        <f>ROUND(O82*0.07,1)+3000</f>
        <v>12297.6</v>
      </c>
      <c r="P91" s="41">
        <f t="shared" si="46"/>
        <v>0</v>
      </c>
      <c r="Q91" s="41">
        <f t="shared" si="46"/>
        <v>0</v>
      </c>
      <c r="R91" s="41"/>
      <c r="S91" s="41">
        <f>ROUND(S82*0.07,1)+3000</f>
        <v>11593.2</v>
      </c>
      <c r="T91" s="41">
        <f t="shared" si="46"/>
        <v>0</v>
      </c>
      <c r="U91" s="41">
        <f t="shared" si="46"/>
        <v>0</v>
      </c>
      <c r="V91" s="41"/>
      <c r="W91" s="41">
        <v>1347</v>
      </c>
      <c r="X91" s="41">
        <f t="shared" si="46"/>
        <v>0</v>
      </c>
      <c r="Y91" s="41">
        <f t="shared" si="46"/>
        <v>0</v>
      </c>
      <c r="Z91" s="41"/>
      <c r="AA91" s="41">
        <f t="shared" si="46"/>
        <v>9630.6</v>
      </c>
      <c r="AB91" s="41">
        <f t="shared" si="46"/>
        <v>0</v>
      </c>
      <c r="AC91" s="41">
        <f t="shared" si="46"/>
        <v>0</v>
      </c>
      <c r="AD91" s="41"/>
      <c r="AE91" s="41">
        <f>ROUND(AE82*0.07,1)+1216.2</f>
        <v>6419.7</v>
      </c>
      <c r="AF91" s="41">
        <f t="shared" si="46"/>
        <v>0</v>
      </c>
      <c r="AG91" s="41">
        <f t="shared" si="46"/>
        <v>0</v>
      </c>
      <c r="AH91" s="41"/>
      <c r="AI91" s="41">
        <f t="shared" si="46"/>
        <v>3334.3</v>
      </c>
      <c r="AJ91" s="41">
        <f t="shared" si="46"/>
        <v>0</v>
      </c>
      <c r="AK91" s="41">
        <f t="shared" si="46"/>
        <v>0</v>
      </c>
      <c r="AL91" s="41"/>
      <c r="AM91" s="41">
        <f t="shared" si="46"/>
        <v>4529.3999999999996</v>
      </c>
      <c r="AN91" s="41">
        <f t="shared" si="46"/>
        <v>0</v>
      </c>
      <c r="AO91" s="41">
        <f t="shared" si="46"/>
        <v>0</v>
      </c>
      <c r="AP91" s="41"/>
      <c r="AQ91" s="41">
        <v>4730</v>
      </c>
    </row>
    <row r="92" spans="1:43" ht="18.75" x14ac:dyDescent="0.3">
      <c r="B92" s="1">
        <v>343</v>
      </c>
      <c r="G92" s="23">
        <f t="shared" si="45"/>
        <v>150</v>
      </c>
      <c r="K92" s="41">
        <v>15</v>
      </c>
      <c r="L92" s="41"/>
      <c r="M92" s="41"/>
      <c r="O92" s="41">
        <v>15</v>
      </c>
      <c r="P92" s="41"/>
      <c r="Q92" s="41"/>
      <c r="R92" s="41"/>
      <c r="S92" s="41">
        <v>15</v>
      </c>
      <c r="T92" s="41"/>
      <c r="U92" s="41"/>
      <c r="V92" s="41"/>
      <c r="W92" s="41">
        <v>15</v>
      </c>
      <c r="X92" s="41"/>
      <c r="Y92" s="41"/>
      <c r="Z92" s="41"/>
      <c r="AA92" s="41">
        <v>15</v>
      </c>
      <c r="AB92" s="41"/>
      <c r="AC92" s="41"/>
      <c r="AD92" s="41"/>
      <c r="AE92" s="41">
        <v>15</v>
      </c>
      <c r="AF92" s="41"/>
      <c r="AG92" s="41"/>
      <c r="AH92" s="41"/>
      <c r="AI92" s="41">
        <v>15</v>
      </c>
      <c r="AJ92" s="41"/>
      <c r="AK92" s="41"/>
      <c r="AL92" s="41"/>
      <c r="AM92" s="41">
        <v>15</v>
      </c>
      <c r="AN92" s="41"/>
      <c r="AO92" s="41"/>
      <c r="AP92" s="41"/>
      <c r="AQ92" s="41">
        <v>30</v>
      </c>
    </row>
    <row r="93" spans="1:43" s="46" customFormat="1" ht="18.75" x14ac:dyDescent="0.3">
      <c r="B93" s="46">
        <v>345</v>
      </c>
      <c r="G93" s="47">
        <f t="shared" si="45"/>
        <v>88570</v>
      </c>
      <c r="K93" s="41">
        <f>K87-K88-K89-K90-K91-K92</f>
        <v>6555.9000000000033</v>
      </c>
      <c r="L93" s="41">
        <f t="shared" ref="L93:AQ93" si="47">L87-L88-L89-L90-L91-L92</f>
        <v>0</v>
      </c>
      <c r="M93" s="41">
        <f t="shared" si="47"/>
        <v>0</v>
      </c>
      <c r="O93" s="41">
        <f t="shared" si="47"/>
        <v>10868.299999999987</v>
      </c>
      <c r="P93" s="41">
        <f t="shared" si="47"/>
        <v>0</v>
      </c>
      <c r="Q93" s="41">
        <f t="shared" si="47"/>
        <v>0</v>
      </c>
      <c r="R93" s="41"/>
      <c r="S93" s="41">
        <f t="shared" si="47"/>
        <v>12855.899999999998</v>
      </c>
      <c r="T93" s="41">
        <f t="shared" si="47"/>
        <v>0</v>
      </c>
      <c r="U93" s="41">
        <f t="shared" si="47"/>
        <v>0</v>
      </c>
      <c r="V93" s="41"/>
      <c r="W93" s="41">
        <f t="shared" si="47"/>
        <v>4834.5000000000009</v>
      </c>
      <c r="X93" s="41">
        <f t="shared" si="47"/>
        <v>0</v>
      </c>
      <c r="Y93" s="41">
        <f t="shared" si="47"/>
        <v>0</v>
      </c>
      <c r="Z93" s="41"/>
      <c r="AA93" s="41">
        <f t="shared" si="47"/>
        <v>13970.700000000013</v>
      </c>
      <c r="AB93" s="41">
        <f t="shared" si="47"/>
        <v>0</v>
      </c>
      <c r="AC93" s="41">
        <f t="shared" si="47"/>
        <v>0</v>
      </c>
      <c r="AD93" s="41"/>
      <c r="AE93" s="41">
        <f t="shared" si="47"/>
        <v>15665.400000000001</v>
      </c>
      <c r="AF93" s="41">
        <f t="shared" si="47"/>
        <v>0</v>
      </c>
      <c r="AG93" s="41">
        <f t="shared" si="47"/>
        <v>0</v>
      </c>
      <c r="AH93" s="41"/>
      <c r="AI93" s="41">
        <f t="shared" si="47"/>
        <v>1887.6000000000022</v>
      </c>
      <c r="AJ93" s="41">
        <f t="shared" si="47"/>
        <v>0</v>
      </c>
      <c r="AK93" s="41">
        <f t="shared" si="47"/>
        <v>0</v>
      </c>
      <c r="AL93" s="41"/>
      <c r="AM93" s="41">
        <f t="shared" si="47"/>
        <v>8530.8000000000047</v>
      </c>
      <c r="AN93" s="41">
        <f t="shared" si="47"/>
        <v>0</v>
      </c>
      <c r="AO93" s="41">
        <f t="shared" si="47"/>
        <v>0</v>
      </c>
      <c r="AP93" s="41"/>
      <c r="AQ93" s="41">
        <f t="shared" si="47"/>
        <v>13400.900000000001</v>
      </c>
    </row>
    <row r="94" spans="1:43" hidden="1" x14ac:dyDescent="0.25"/>
    <row r="95" spans="1:43" hidden="1" x14ac:dyDescent="0.25">
      <c r="G95" s="42">
        <f>G82-G83-G84-G85-G86-G88-G89-G90-G91-G92-G93</f>
        <v>1.6007106751203537E-10</v>
      </c>
      <c r="H95" s="42">
        <f t="shared" ref="H95:AQ95" si="48">H82-H83-H84-H85-H86-H88-H89-H90-H91-H92-H93</f>
        <v>0</v>
      </c>
      <c r="I95" s="42">
        <f t="shared" si="48"/>
        <v>0</v>
      </c>
      <c r="J95" s="42"/>
      <c r="K95" s="42">
        <f t="shared" si="48"/>
        <v>0</v>
      </c>
      <c r="L95" s="42">
        <f t="shared" si="48"/>
        <v>0</v>
      </c>
      <c r="M95" s="42">
        <f t="shared" si="48"/>
        <v>0</v>
      </c>
      <c r="N95" s="42"/>
      <c r="O95" s="42">
        <f t="shared" si="48"/>
        <v>0</v>
      </c>
      <c r="P95" s="42">
        <f t="shared" si="48"/>
        <v>0</v>
      </c>
      <c r="Q95" s="42">
        <f t="shared" si="48"/>
        <v>0</v>
      </c>
      <c r="R95" s="42"/>
      <c r="S95" s="42">
        <f t="shared" si="48"/>
        <v>0</v>
      </c>
      <c r="T95" s="42">
        <f t="shared" si="48"/>
        <v>0</v>
      </c>
      <c r="U95" s="42">
        <f t="shared" si="48"/>
        <v>0</v>
      </c>
      <c r="V95" s="42"/>
      <c r="W95" s="42">
        <f t="shared" si="48"/>
        <v>0</v>
      </c>
      <c r="X95" s="42">
        <f t="shared" si="48"/>
        <v>0</v>
      </c>
      <c r="Y95" s="42">
        <f t="shared" si="48"/>
        <v>0</v>
      </c>
      <c r="Z95" s="42"/>
      <c r="AA95" s="42">
        <f t="shared" si="48"/>
        <v>0</v>
      </c>
      <c r="AB95" s="42">
        <f t="shared" si="48"/>
        <v>0</v>
      </c>
      <c r="AC95" s="42">
        <f t="shared" si="48"/>
        <v>0</v>
      </c>
      <c r="AD95" s="42"/>
      <c r="AE95" s="42">
        <f t="shared" si="48"/>
        <v>0</v>
      </c>
      <c r="AF95" s="42">
        <f t="shared" si="48"/>
        <v>0</v>
      </c>
      <c r="AG95" s="42">
        <f t="shared" si="48"/>
        <v>0</v>
      </c>
      <c r="AH95" s="42"/>
      <c r="AI95" s="42">
        <f t="shared" si="48"/>
        <v>0</v>
      </c>
      <c r="AJ95" s="42">
        <f t="shared" si="48"/>
        <v>0</v>
      </c>
      <c r="AK95" s="42">
        <f t="shared" si="48"/>
        <v>0</v>
      </c>
      <c r="AL95" s="42"/>
      <c r="AM95" s="42">
        <f t="shared" si="48"/>
        <v>0</v>
      </c>
      <c r="AN95" s="42">
        <f t="shared" si="48"/>
        <v>0</v>
      </c>
      <c r="AO95" s="42">
        <f t="shared" si="48"/>
        <v>0</v>
      </c>
      <c r="AP95" s="42"/>
      <c r="AQ95" s="42">
        <f t="shared" si="48"/>
        <v>0</v>
      </c>
    </row>
    <row r="97" spans="2:45" x14ac:dyDescent="0.25">
      <c r="B97" s="1" t="s">
        <v>101</v>
      </c>
      <c r="D97" s="1">
        <f>D10+D11+D12+D13+D14+D15+D16+D17+D18+D19+D20+D21+D22+D23+D24+D25+D26+D27+D28+D29+D30</f>
        <v>3315</v>
      </c>
      <c r="E97" s="1">
        <f t="shared" ref="E97:AQ97" si="49">E10+E11+E12+E13+E14+E15+E16+E17+E18+E19+E20+E21+E22+E23+E24+E25+E26+E27+E28+E29+E30</f>
        <v>3271</v>
      </c>
      <c r="F97" s="1">
        <f t="shared" si="49"/>
        <v>3407</v>
      </c>
      <c r="G97" s="1">
        <f t="shared" si="49"/>
        <v>352025.53899999999</v>
      </c>
      <c r="H97" s="1">
        <f t="shared" si="49"/>
        <v>293</v>
      </c>
      <c r="I97" s="1">
        <f t="shared" si="49"/>
        <v>298</v>
      </c>
      <c r="J97" s="1">
        <f t="shared" si="49"/>
        <v>295</v>
      </c>
      <c r="K97" s="1">
        <f t="shared" si="49"/>
        <v>32065.634999999998</v>
      </c>
      <c r="L97" s="1">
        <f t="shared" si="49"/>
        <v>533</v>
      </c>
      <c r="M97" s="1">
        <f t="shared" si="49"/>
        <v>550</v>
      </c>
      <c r="N97" s="1">
        <f t="shared" si="49"/>
        <v>538</v>
      </c>
      <c r="O97" s="1">
        <f t="shared" si="49"/>
        <v>54561.804000000004</v>
      </c>
      <c r="P97" s="1">
        <f t="shared" si="49"/>
        <v>275</v>
      </c>
      <c r="Q97" s="1">
        <f t="shared" si="49"/>
        <v>282</v>
      </c>
      <c r="R97" s="1">
        <f t="shared" si="49"/>
        <v>277</v>
      </c>
      <c r="S97" s="1">
        <f t="shared" si="49"/>
        <v>27995.559000000001</v>
      </c>
      <c r="T97" s="1">
        <f t="shared" si="49"/>
        <v>190</v>
      </c>
      <c r="U97" s="1">
        <f t="shared" si="49"/>
        <v>181</v>
      </c>
      <c r="V97" s="1">
        <f t="shared" si="49"/>
        <v>187</v>
      </c>
      <c r="W97" s="1">
        <f t="shared" si="49"/>
        <v>20578.267000000003</v>
      </c>
      <c r="X97" s="1">
        <f t="shared" si="49"/>
        <v>426</v>
      </c>
      <c r="Y97" s="1">
        <f t="shared" si="49"/>
        <v>425</v>
      </c>
      <c r="Z97" s="1">
        <f t="shared" si="49"/>
        <v>426</v>
      </c>
      <c r="AA97" s="1">
        <f t="shared" si="49"/>
        <v>43279.924999999996</v>
      </c>
      <c r="AB97" s="1">
        <f t="shared" si="49"/>
        <v>522</v>
      </c>
      <c r="AC97" s="1">
        <f t="shared" si="49"/>
        <v>606</v>
      </c>
      <c r="AD97" s="1">
        <f t="shared" si="49"/>
        <v>550</v>
      </c>
      <c r="AE97" s="1">
        <f t="shared" si="49"/>
        <v>60068.189000000006</v>
      </c>
      <c r="AF97" s="1">
        <f t="shared" si="49"/>
        <v>440</v>
      </c>
      <c r="AG97" s="1">
        <f t="shared" si="49"/>
        <v>450</v>
      </c>
      <c r="AH97" s="1">
        <f t="shared" si="49"/>
        <v>443</v>
      </c>
      <c r="AI97" s="1">
        <f t="shared" si="49"/>
        <v>47968.04</v>
      </c>
      <c r="AJ97" s="1">
        <f t="shared" si="49"/>
        <v>265</v>
      </c>
      <c r="AK97" s="1">
        <f t="shared" si="49"/>
        <v>287</v>
      </c>
      <c r="AL97" s="1">
        <f t="shared" si="49"/>
        <v>272</v>
      </c>
      <c r="AM97" s="1">
        <f t="shared" si="49"/>
        <v>29452.16</v>
      </c>
      <c r="AN97" s="1">
        <f t="shared" si="49"/>
        <v>327</v>
      </c>
      <c r="AO97" s="1">
        <f t="shared" si="49"/>
        <v>328</v>
      </c>
      <c r="AP97" s="1">
        <f t="shared" si="49"/>
        <v>327</v>
      </c>
      <c r="AQ97" s="1">
        <f t="shared" si="49"/>
        <v>36055.960000000006</v>
      </c>
      <c r="AS97" s="1">
        <f>J97+N97+R97+V97+Z97+AD97+AH97+AL97+AP97</f>
        <v>3315</v>
      </c>
    </row>
    <row r="98" spans="2:45" x14ac:dyDescent="0.25">
      <c r="B98" s="1" t="s">
        <v>102</v>
      </c>
      <c r="D98" s="1">
        <f>D31+D32+D33+D34+D35+D36+D37+D38+D39+D40+D41+D42+D43+D44+D45+D46+D47+D48+D49+D50+D51+D52</f>
        <v>3616</v>
      </c>
      <c r="E98" s="1">
        <f t="shared" ref="E98:AQ98" si="50">E31+E32+E33+E34+E35+E36+E37+E38+E39+E40+E41+E42+E43+E44+E45+E46+E47+E48+E49+E50+E51+E52</f>
        <v>3607</v>
      </c>
      <c r="F98" s="1">
        <f t="shared" si="50"/>
        <v>3633</v>
      </c>
      <c r="G98" s="1">
        <f t="shared" si="50"/>
        <v>353507.19500000007</v>
      </c>
      <c r="H98" s="1">
        <f t="shared" si="50"/>
        <v>381</v>
      </c>
      <c r="I98" s="1">
        <f t="shared" si="50"/>
        <v>369</v>
      </c>
      <c r="J98" s="1">
        <f t="shared" si="50"/>
        <v>376</v>
      </c>
      <c r="K98" s="1">
        <f t="shared" si="50"/>
        <v>36553.591999999997</v>
      </c>
      <c r="L98" s="1">
        <f t="shared" si="50"/>
        <v>578</v>
      </c>
      <c r="M98" s="1">
        <f t="shared" si="50"/>
        <v>617</v>
      </c>
      <c r="N98" s="1">
        <f t="shared" si="50"/>
        <v>590</v>
      </c>
      <c r="O98" s="1">
        <f t="shared" si="50"/>
        <v>56624.435999999994</v>
      </c>
      <c r="P98" s="1">
        <f t="shared" si="50"/>
        <v>794</v>
      </c>
      <c r="Q98" s="1">
        <f t="shared" si="50"/>
        <v>748</v>
      </c>
      <c r="R98" s="1">
        <f t="shared" si="50"/>
        <v>779</v>
      </c>
      <c r="S98" s="1">
        <f t="shared" si="50"/>
        <v>74634.432000000001</v>
      </c>
      <c r="T98" s="1">
        <f t="shared" si="50"/>
        <v>260</v>
      </c>
      <c r="U98" s="1">
        <f t="shared" si="50"/>
        <v>260</v>
      </c>
      <c r="V98" s="1">
        <f t="shared" si="50"/>
        <v>260</v>
      </c>
      <c r="W98" s="1">
        <f t="shared" si="50"/>
        <v>25322.46</v>
      </c>
      <c r="X98" s="1">
        <f t="shared" si="50"/>
        <v>789</v>
      </c>
      <c r="Y98" s="1">
        <f t="shared" si="50"/>
        <v>786</v>
      </c>
      <c r="Z98" s="1">
        <f t="shared" si="50"/>
        <v>788</v>
      </c>
      <c r="AA98" s="1">
        <f t="shared" si="50"/>
        <v>75496.703999999998</v>
      </c>
      <c r="AB98" s="1">
        <f t="shared" si="50"/>
        <v>0</v>
      </c>
      <c r="AC98" s="1">
        <f t="shared" si="50"/>
        <v>0</v>
      </c>
      <c r="AD98" s="1">
        <f t="shared" si="50"/>
        <v>0</v>
      </c>
      <c r="AE98" s="1">
        <f t="shared" si="50"/>
        <v>0</v>
      </c>
      <c r="AF98" s="1">
        <f t="shared" si="50"/>
        <v>0</v>
      </c>
      <c r="AG98" s="1">
        <f t="shared" si="50"/>
        <v>0</v>
      </c>
      <c r="AH98" s="1">
        <f t="shared" si="50"/>
        <v>0</v>
      </c>
      <c r="AI98" s="1">
        <f t="shared" si="50"/>
        <v>0</v>
      </c>
      <c r="AJ98" s="1">
        <f t="shared" si="50"/>
        <v>290</v>
      </c>
      <c r="AK98" s="1">
        <f t="shared" si="50"/>
        <v>295</v>
      </c>
      <c r="AL98" s="1">
        <f t="shared" si="50"/>
        <v>292</v>
      </c>
      <c r="AM98" s="1">
        <f t="shared" si="50"/>
        <v>28387.364000000001</v>
      </c>
      <c r="AN98" s="1">
        <f t="shared" si="50"/>
        <v>515</v>
      </c>
      <c r="AO98" s="1">
        <f t="shared" si="50"/>
        <v>558</v>
      </c>
      <c r="AP98" s="1">
        <f t="shared" si="50"/>
        <v>529</v>
      </c>
      <c r="AQ98" s="1">
        <f t="shared" si="50"/>
        <v>56488.207000000002</v>
      </c>
      <c r="AS98" s="1">
        <f t="shared" ref="AS98:AS100" si="51">J98+N98+R98+V98+Z98+AD98+AH98+AL98+AP98</f>
        <v>3614</v>
      </c>
    </row>
    <row r="99" spans="2:45" x14ac:dyDescent="0.25">
      <c r="B99" s="1" t="s">
        <v>103</v>
      </c>
      <c r="D99" s="1">
        <f>D53+D54+D55+D56+D57+D58+D59+D60+D61+D62+D63+D64+D65+D66+D67+D68+D69+D70+D71+D72+D73+D74+D75+D76-D78+D77+D78+D79</f>
        <v>862</v>
      </c>
      <c r="E99" s="1">
        <f t="shared" ref="E99:AQ99" si="52">E53+E54+E55+E56+E57+E58+E59+E60+E61+E62+E63+E64+E65+E66+E67+E68+E69+E70+E71+E72+E73+E74+E75+E76-E78+E77+E78+E79</f>
        <v>840</v>
      </c>
      <c r="F99" s="1">
        <f t="shared" si="52"/>
        <v>904</v>
      </c>
      <c r="G99" s="1">
        <f t="shared" si="52"/>
        <v>108164.673</v>
      </c>
      <c r="H99" s="1">
        <f t="shared" si="52"/>
        <v>54</v>
      </c>
      <c r="I99" s="1">
        <f t="shared" si="52"/>
        <v>58</v>
      </c>
      <c r="J99" s="1">
        <f t="shared" si="52"/>
        <v>56</v>
      </c>
      <c r="K99" s="1">
        <f t="shared" si="52"/>
        <v>7302.9949999999999</v>
      </c>
      <c r="L99" s="1">
        <f t="shared" si="52"/>
        <v>95</v>
      </c>
      <c r="M99" s="1">
        <f t="shared" si="52"/>
        <v>105</v>
      </c>
      <c r="N99" s="1">
        <f t="shared" si="52"/>
        <v>100</v>
      </c>
      <c r="O99" s="1">
        <f t="shared" si="52"/>
        <v>16480.243000000002</v>
      </c>
      <c r="P99" s="1">
        <f t="shared" si="52"/>
        <v>195</v>
      </c>
      <c r="Q99" s="1">
        <f t="shared" si="52"/>
        <v>232</v>
      </c>
      <c r="R99" s="1">
        <f t="shared" si="52"/>
        <v>207</v>
      </c>
      <c r="S99" s="1">
        <f t="shared" si="52"/>
        <v>22844.084999999999</v>
      </c>
      <c r="T99" s="1">
        <f t="shared" si="52"/>
        <v>76</v>
      </c>
      <c r="U99" s="1">
        <f t="shared" si="52"/>
        <v>73</v>
      </c>
      <c r="V99" s="1">
        <f t="shared" si="52"/>
        <v>75</v>
      </c>
      <c r="W99" s="1">
        <f t="shared" si="52"/>
        <v>11010.33</v>
      </c>
      <c r="X99" s="1">
        <f t="shared" si="52"/>
        <v>191</v>
      </c>
      <c r="Y99" s="1">
        <f t="shared" si="52"/>
        <v>187</v>
      </c>
      <c r="Z99" s="1">
        <f t="shared" si="52"/>
        <v>190</v>
      </c>
      <c r="AA99" s="1">
        <f t="shared" si="52"/>
        <v>21845.63</v>
      </c>
      <c r="AB99" s="1">
        <f t="shared" si="52"/>
        <v>3</v>
      </c>
      <c r="AC99" s="1">
        <f t="shared" si="52"/>
        <v>3</v>
      </c>
      <c r="AD99" s="1">
        <f t="shared" si="52"/>
        <v>3</v>
      </c>
      <c r="AE99" s="1">
        <f t="shared" si="52"/>
        <v>2152.4549999999999</v>
      </c>
      <c r="AF99" s="1">
        <f t="shared" si="52"/>
        <v>1</v>
      </c>
      <c r="AG99" s="1">
        <f t="shared" si="52"/>
        <v>1</v>
      </c>
      <c r="AH99" s="1">
        <f t="shared" si="52"/>
        <v>1</v>
      </c>
      <c r="AI99" s="1">
        <f t="shared" si="52"/>
        <v>717.48500000000001</v>
      </c>
      <c r="AJ99" s="1">
        <f t="shared" si="52"/>
        <v>76</v>
      </c>
      <c r="AK99" s="1">
        <f t="shared" si="52"/>
        <v>85</v>
      </c>
      <c r="AL99" s="1">
        <f t="shared" si="52"/>
        <v>79</v>
      </c>
      <c r="AM99" s="1">
        <f t="shared" si="52"/>
        <v>8297.5249999999996</v>
      </c>
      <c r="AN99" s="1">
        <f t="shared" si="52"/>
        <v>149</v>
      </c>
      <c r="AO99" s="1">
        <f t="shared" si="52"/>
        <v>160</v>
      </c>
      <c r="AP99" s="1">
        <f t="shared" si="52"/>
        <v>153</v>
      </c>
      <c r="AQ99" s="1">
        <f t="shared" si="52"/>
        <v>17513.924999999999</v>
      </c>
      <c r="AS99" s="1">
        <f t="shared" si="51"/>
        <v>864</v>
      </c>
    </row>
    <row r="100" spans="2:45" x14ac:dyDescent="0.25">
      <c r="B100" s="1" t="s">
        <v>104</v>
      </c>
      <c r="D100" s="1">
        <f>D9</f>
        <v>162</v>
      </c>
      <c r="E100" s="1">
        <f t="shared" ref="E100:AQ100" si="53">E9</f>
        <v>175</v>
      </c>
      <c r="F100" s="1">
        <f t="shared" si="53"/>
        <v>135</v>
      </c>
      <c r="G100" s="1">
        <f t="shared" si="53"/>
        <v>21852.99</v>
      </c>
      <c r="H100" s="1">
        <f t="shared" si="53"/>
        <v>0</v>
      </c>
      <c r="I100" s="1">
        <f t="shared" si="53"/>
        <v>0</v>
      </c>
      <c r="J100" s="1">
        <f t="shared" si="53"/>
        <v>0</v>
      </c>
      <c r="K100" s="1">
        <f t="shared" si="53"/>
        <v>0</v>
      </c>
      <c r="L100" s="1">
        <f t="shared" si="53"/>
        <v>60</v>
      </c>
      <c r="M100" s="1">
        <f t="shared" si="53"/>
        <v>60</v>
      </c>
      <c r="N100" s="1">
        <f t="shared" si="53"/>
        <v>60</v>
      </c>
      <c r="O100" s="1">
        <f t="shared" si="53"/>
        <v>8093.7</v>
      </c>
      <c r="P100" s="1">
        <f t="shared" si="53"/>
        <v>0</v>
      </c>
      <c r="Q100" s="1">
        <f t="shared" si="53"/>
        <v>0</v>
      </c>
      <c r="R100" s="1">
        <f t="shared" si="53"/>
        <v>0</v>
      </c>
      <c r="S100" s="1">
        <f t="shared" si="53"/>
        <v>0</v>
      </c>
      <c r="T100" s="1">
        <f t="shared" si="53"/>
        <v>0</v>
      </c>
      <c r="U100" s="1">
        <f t="shared" si="53"/>
        <v>0</v>
      </c>
      <c r="V100" s="1">
        <f t="shared" si="53"/>
        <v>0</v>
      </c>
      <c r="W100" s="1">
        <f t="shared" si="53"/>
        <v>0</v>
      </c>
      <c r="X100" s="1">
        <f t="shared" si="53"/>
        <v>0</v>
      </c>
      <c r="Y100" s="1">
        <f t="shared" si="53"/>
        <v>0</v>
      </c>
      <c r="Z100" s="1">
        <f t="shared" si="53"/>
        <v>0</v>
      </c>
      <c r="AA100" s="1">
        <f t="shared" si="53"/>
        <v>0</v>
      </c>
      <c r="AB100" s="1">
        <f t="shared" si="53"/>
        <v>115</v>
      </c>
      <c r="AC100" s="1">
        <f t="shared" si="53"/>
        <v>75</v>
      </c>
      <c r="AD100" s="1">
        <f t="shared" si="53"/>
        <v>102</v>
      </c>
      <c r="AE100" s="1">
        <f t="shared" si="53"/>
        <v>13759.29</v>
      </c>
      <c r="AF100" s="1">
        <f t="shared" si="53"/>
        <v>0</v>
      </c>
      <c r="AG100" s="1">
        <f t="shared" si="53"/>
        <v>0</v>
      </c>
      <c r="AH100" s="1">
        <f t="shared" si="53"/>
        <v>0</v>
      </c>
      <c r="AI100" s="1">
        <f t="shared" si="53"/>
        <v>0</v>
      </c>
      <c r="AJ100" s="1">
        <f t="shared" si="53"/>
        <v>0</v>
      </c>
      <c r="AK100" s="1">
        <f t="shared" si="53"/>
        <v>0</v>
      </c>
      <c r="AL100" s="1">
        <f t="shared" si="53"/>
        <v>0</v>
      </c>
      <c r="AM100" s="1">
        <f t="shared" si="53"/>
        <v>0</v>
      </c>
      <c r="AN100" s="1">
        <f t="shared" si="53"/>
        <v>0</v>
      </c>
      <c r="AO100" s="1">
        <f t="shared" si="53"/>
        <v>0</v>
      </c>
      <c r="AP100" s="1">
        <f t="shared" si="53"/>
        <v>0</v>
      </c>
      <c r="AQ100" s="1">
        <f t="shared" si="53"/>
        <v>0</v>
      </c>
      <c r="AS100" s="1">
        <f t="shared" si="51"/>
        <v>162</v>
      </c>
    </row>
    <row r="103" spans="2:45" x14ac:dyDescent="0.25">
      <c r="D103" s="1">
        <f>D18+D20+D21+D23+D24+D33+D34+D44</f>
        <v>29</v>
      </c>
      <c r="E103" s="1">
        <f t="shared" ref="E103:AQ103" si="54">E18+E20+E21+E23+E24+E33+E34+E44</f>
        <v>29</v>
      </c>
      <c r="F103" s="1">
        <f t="shared" si="54"/>
        <v>33</v>
      </c>
      <c r="G103" s="1">
        <f t="shared" si="54"/>
        <v>4750.7240000000002</v>
      </c>
      <c r="H103" s="1">
        <f t="shared" si="54"/>
        <v>1</v>
      </c>
      <c r="I103" s="1">
        <f t="shared" si="54"/>
        <v>1</v>
      </c>
      <c r="J103" s="1">
        <f t="shared" si="54"/>
        <v>1</v>
      </c>
      <c r="K103" s="1">
        <f t="shared" si="54"/>
        <v>231.315</v>
      </c>
      <c r="L103" s="1">
        <f t="shared" si="54"/>
        <v>8</v>
      </c>
      <c r="M103" s="1">
        <f t="shared" si="54"/>
        <v>11</v>
      </c>
      <c r="N103" s="1">
        <f t="shared" si="54"/>
        <v>8</v>
      </c>
      <c r="O103" s="1">
        <f t="shared" si="54"/>
        <v>1072.9740000000002</v>
      </c>
      <c r="P103" s="1">
        <f t="shared" si="54"/>
        <v>0</v>
      </c>
      <c r="Q103" s="1">
        <f t="shared" si="54"/>
        <v>0</v>
      </c>
      <c r="R103" s="1">
        <f t="shared" si="54"/>
        <v>0</v>
      </c>
      <c r="S103" s="1">
        <f t="shared" si="54"/>
        <v>0</v>
      </c>
      <c r="T103" s="1">
        <f t="shared" si="54"/>
        <v>5</v>
      </c>
      <c r="U103" s="1">
        <f t="shared" si="54"/>
        <v>6</v>
      </c>
      <c r="V103" s="1">
        <f t="shared" si="54"/>
        <v>6</v>
      </c>
      <c r="W103" s="1">
        <f t="shared" si="54"/>
        <v>1003.501</v>
      </c>
      <c r="X103" s="1">
        <f t="shared" si="54"/>
        <v>0</v>
      </c>
      <c r="Y103" s="1">
        <f t="shared" si="54"/>
        <v>0</v>
      </c>
      <c r="Z103" s="1">
        <f t="shared" si="54"/>
        <v>0</v>
      </c>
      <c r="AA103" s="1">
        <f t="shared" si="54"/>
        <v>0</v>
      </c>
      <c r="AB103" s="1">
        <f t="shared" si="54"/>
        <v>9</v>
      </c>
      <c r="AC103" s="1">
        <f t="shared" si="54"/>
        <v>11</v>
      </c>
      <c r="AD103" s="1">
        <f t="shared" si="54"/>
        <v>9</v>
      </c>
      <c r="AE103" s="1">
        <f t="shared" si="54"/>
        <v>1253.134</v>
      </c>
      <c r="AF103" s="1">
        <f t="shared" si="54"/>
        <v>0</v>
      </c>
      <c r="AG103" s="1">
        <f t="shared" si="54"/>
        <v>0</v>
      </c>
      <c r="AH103" s="1">
        <f t="shared" si="54"/>
        <v>0</v>
      </c>
      <c r="AI103" s="1">
        <f t="shared" si="54"/>
        <v>0</v>
      </c>
      <c r="AJ103" s="1">
        <f t="shared" si="54"/>
        <v>0</v>
      </c>
      <c r="AK103" s="1">
        <f t="shared" si="54"/>
        <v>0</v>
      </c>
      <c r="AL103" s="1">
        <f t="shared" si="54"/>
        <v>0</v>
      </c>
      <c r="AM103" s="1">
        <f t="shared" si="54"/>
        <v>0</v>
      </c>
      <c r="AN103" s="1">
        <f t="shared" si="54"/>
        <v>6</v>
      </c>
      <c r="AO103" s="1">
        <f t="shared" si="54"/>
        <v>4</v>
      </c>
      <c r="AP103" s="1">
        <f t="shared" si="54"/>
        <v>5</v>
      </c>
      <c r="AQ103" s="1">
        <f t="shared" si="54"/>
        <v>1189.8</v>
      </c>
    </row>
  </sheetData>
  <autoFilter ref="A7:BP93"/>
  <mergeCells count="34">
    <mergeCell ref="AN6:AP6"/>
    <mergeCell ref="AQ6:AQ7"/>
    <mergeCell ref="AB6:AD6"/>
    <mergeCell ref="AE6:AE7"/>
    <mergeCell ref="AF6:AH6"/>
    <mergeCell ref="AI6:AI7"/>
    <mergeCell ref="AJ6:AL6"/>
    <mergeCell ref="AM6:AM7"/>
    <mergeCell ref="P6:R6"/>
    <mergeCell ref="S6:S7"/>
    <mergeCell ref="T6:V6"/>
    <mergeCell ref="W6:W7"/>
    <mergeCell ref="X6:Z6"/>
    <mergeCell ref="AA6:AA7"/>
    <mergeCell ref="AB5:AE5"/>
    <mergeCell ref="AF5:AI5"/>
    <mergeCell ref="AJ5:AM5"/>
    <mergeCell ref="AN5:AQ5"/>
    <mergeCell ref="D6:F6"/>
    <mergeCell ref="G6:G7"/>
    <mergeCell ref="H6:J6"/>
    <mergeCell ref="K6:K7"/>
    <mergeCell ref="L6:N6"/>
    <mergeCell ref="O6:O7"/>
    <mergeCell ref="A4:AA4"/>
    <mergeCell ref="A5:A7"/>
    <mergeCell ref="B5:B7"/>
    <mergeCell ref="C5:C7"/>
    <mergeCell ref="D5:G5"/>
    <mergeCell ref="H5:K5"/>
    <mergeCell ref="L5:O5"/>
    <mergeCell ref="P5:S5"/>
    <mergeCell ref="T5:W5"/>
    <mergeCell ref="X5:AA5"/>
  </mergeCells>
  <pageMargins left="0.70866141732283472" right="0.70866141732283472" top="0.74803149606299213" bottom="0.74803149606299213" header="0.31496062992125984" footer="0.31496062992125984"/>
  <pageSetup paperSize="8" scale="34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3</vt:lpstr>
      <vt:lpstr>'приложение 3'!Заголовки_для_печати</vt:lpstr>
      <vt:lpstr>'приложение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В. Арикова</dc:creator>
  <cp:lastModifiedBy>Наталья В. Арикова</cp:lastModifiedBy>
  <dcterms:created xsi:type="dcterms:W3CDTF">2019-02-28T10:18:18Z</dcterms:created>
  <dcterms:modified xsi:type="dcterms:W3CDTF">2019-02-28T10:18:26Z</dcterms:modified>
</cp:coreProperties>
</file>